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  <sheet name="Sorteo 2024" sheetId="3" state="hidden" r:id="rId3"/>
  </sheets>
  <definedNames>
    <definedName name="_xlnm._FilterDatabase" localSheetId="1" hidden="1">Plantilla!$A$5:$O$156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C15" i="1" l="1"/>
  <c r="D19" i="1" l="1"/>
  <c r="B23" i="1"/>
  <c r="D21" i="1"/>
  <c r="D18" i="1"/>
  <c r="D16" i="1"/>
  <c r="D15" i="1"/>
  <c r="C20" i="1"/>
  <c r="D22" i="1" l="1"/>
  <c r="C10" i="1" l="1"/>
  <c r="C19" i="1" l="1"/>
  <c r="C18" i="1"/>
  <c r="J2" i="2" l="1"/>
  <c r="D2" i="2"/>
  <c r="C11" i="1" l="1"/>
  <c r="C17" i="1"/>
  <c r="C16" i="1"/>
  <c r="C22" i="1" l="1"/>
</calcChain>
</file>

<file path=xl/sharedStrings.xml><?xml version="1.0" encoding="utf-8"?>
<sst xmlns="http://schemas.openxmlformats.org/spreadsheetml/2006/main" count="1442" uniqueCount="1261">
  <si>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</si>
  <si>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</si>
  <si>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</si>
  <si>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</si>
  <si>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</si>
  <si>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</si>
  <si>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</si>
  <si>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</si>
  <si>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</si>
  <si>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</si>
  <si>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</si>
  <si>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</si>
  <si>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</si>
  <si>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</si>
  <si>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</si>
  <si>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</si>
  <si>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</si>
  <si>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</si>
  <si>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</si>
  <si>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</si>
  <si>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</si>
  <si>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</si>
  <si>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</si>
  <si>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</si>
  <si>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</si>
  <si>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</si>
  <si>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</si>
  <si>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</si>
  <si>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</si>
  <si>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</si>
  <si>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</si>
  <si>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</si>
  <si>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</si>
  <si>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</si>
  <si>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</si>
  <si>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</si>
  <si>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</si>
  <si>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</si>
  <si>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</si>
  <si>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</si>
  <si>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</si>
  <si>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</si>
  <si>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</si>
  <si>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</si>
  <si>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</si>
  <si>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</si>
  <si>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</si>
  <si>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</si>
  <si>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</si>
  <si>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</si>
  <si>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</si>
  <si>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</si>
  <si>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</si>
  <si>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</si>
  <si>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</si>
  <si>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</si>
  <si>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</si>
  <si>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</si>
  <si>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</si>
  <si>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</si>
  <si>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</si>
  <si>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</si>
  <si>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</si>
  <si>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</si>
  <si>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</si>
  <si>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</si>
  <si>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</si>
  <si>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</si>
  <si>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</si>
  <si>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</si>
  <si>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</si>
  <si>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</si>
  <si>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</si>
  <si>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</si>
  <si>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</si>
  <si>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</si>
  <si>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</si>
  <si>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</si>
  <si>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</si>
  <si>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</si>
  <si>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</si>
  <si>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</si>
  <si>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</si>
  <si>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</si>
  <si>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</si>
  <si>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</si>
  <si>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</si>
  <si>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</si>
  <si>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</si>
  <si>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</si>
  <si>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</si>
  <si>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</si>
  <si>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</si>
  <si>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</si>
  <si>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</si>
  <si>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</si>
  <si>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</si>
  <si>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</si>
  <si>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</si>
  <si>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</si>
  <si>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</si>
  <si>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</si>
  <si>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</si>
  <si>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</si>
  <si>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</si>
  <si>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</si>
  <si>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</si>
  <si>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</si>
  <si>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</si>
  <si>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</si>
  <si>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</si>
  <si>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</si>
  <si>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</si>
  <si>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</si>
  <si>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</si>
  <si>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</si>
  <si>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</si>
  <si>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</si>
  <si>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</si>
  <si>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</si>
  <si>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</si>
  <si>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</si>
  <si>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</si>
  <si>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</si>
  <si>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</si>
  <si>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</si>
  <si>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</si>
  <si>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</si>
  <si>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</si>
  <si>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</si>
  <si>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</si>
  <si>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</si>
  <si>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</si>
  <si>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</si>
  <si>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</si>
  <si>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</si>
  <si>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</si>
  <si>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</si>
  <si>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</si>
  <si>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</si>
  <si>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</si>
  <si>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</si>
  <si>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</si>
  <si>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</si>
  <si>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</si>
  <si>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</si>
  <si>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</si>
  <si>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</si>
  <si>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</si>
  <si>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</si>
  <si>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</si>
  <si>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</si>
  <si>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</si>
  <si>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</si>
  <si>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</si>
  <si>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</si>
  <si>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</si>
  <si>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</si>
  <si>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</si>
  <si>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</si>
  <si>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</si>
  <si>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</si>
  <si>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</si>
  <si>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</si>
  <si>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</si>
  <si>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</si>
  <si>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</si>
  <si>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</si>
  <si>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</si>
  <si>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</si>
  <si>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</si>
  <si>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</si>
  <si>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</si>
  <si>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</si>
  <si>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</si>
  <si>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</si>
  <si>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</si>
  <si>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</si>
  <si>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</si>
  <si>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PASEO INTEG</t>
  </si>
  <si>
    <t>PASEO DE</t>
  </si>
  <si>
    <t>INTEGRACION</t>
  </si>
  <si>
    <t>Juley Yisely Velandia Camacho</t>
  </si>
  <si>
    <t xml:space="preserve"> Pendiente Cancelación Paseo x LPS</t>
  </si>
  <si>
    <t>Amanda Lucía Durán Cubillos</t>
  </si>
  <si>
    <t>SORTEO 2024</t>
  </si>
  <si>
    <t>PASEO / CENA INTEGRACION</t>
  </si>
  <si>
    <t>NOVIEMBRE</t>
  </si>
  <si>
    <t>NOV 30</t>
  </si>
  <si>
    <t>PENDIENTE POR PAGAR A NOV 30</t>
  </si>
  <si>
    <t xml:space="preserve"> Aceites / 1 de 4 cuotas sorteo + 1 de 22 cuotas de 2024</t>
  </si>
  <si>
    <t xml:space="preserve"> Azúcar / 1 de 4 cuotas sorteo + 1 de 22 cuotas de 2024</t>
  </si>
  <si>
    <t xml:space="preserve"> Azúcar / compromiso con prima Diciembre 2024</t>
  </si>
  <si>
    <r>
      <t xml:space="preserve"> Pensionada </t>
    </r>
    <r>
      <rPr>
        <sz val="12"/>
        <color rgb="FFFF0000"/>
        <rFont val="Arial"/>
        <family val="2"/>
      </rPr>
      <t xml:space="preserve"> (pend valor sorteo 2024)</t>
    </r>
  </si>
  <si>
    <t xml:space="preserve"> Mancoop / $480,000 cuotas préstamo + $53,676 intereses préstamo + 2 de 4 cuotas sorteo + 6 de 22 cuotas de 2024</t>
  </si>
  <si>
    <t xml:space="preserve"> Mancoop /  2 de 4 cuotas sorteo + 9.7 de 22 cuotas de 2024</t>
  </si>
  <si>
    <t xml:space="preserve"> Mancoop  / 2 de 4 cuotas sorteo + 2.4 de 22 cuotas de 2024</t>
  </si>
  <si>
    <t xml:space="preserve"> Mancoop /  2 de 4 cuotas sorteo + 15.8 de 22 cuotas de 2024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</si>
  <si>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</si>
  <si>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 y 2024 + $65,000 sorteo 2024</t>
    </r>
  </si>
  <si>
    <t>Correo</t>
  </si>
  <si>
    <t>Celular</t>
  </si>
  <si>
    <t>000</t>
  </si>
  <si>
    <t>152</t>
  </si>
  <si>
    <t>304</t>
  </si>
  <si>
    <t>456</t>
  </si>
  <si>
    <t>608</t>
  </si>
  <si>
    <t>760</t>
  </si>
  <si>
    <t>Luis.riveros@manuelita.com</t>
  </si>
  <si>
    <t>001</t>
  </si>
  <si>
    <t>153</t>
  </si>
  <si>
    <t>305</t>
  </si>
  <si>
    <t>457</t>
  </si>
  <si>
    <t>609</t>
  </si>
  <si>
    <t>761</t>
  </si>
  <si>
    <t>carlos.posada@manuelita.com</t>
  </si>
  <si>
    <t>002</t>
  </si>
  <si>
    <t>154</t>
  </si>
  <si>
    <t>306</t>
  </si>
  <si>
    <t>458</t>
  </si>
  <si>
    <t>610</t>
  </si>
  <si>
    <t>762</t>
  </si>
  <si>
    <t>armando.orozco@manuelita.com</t>
  </si>
  <si>
    <t>arot87@hotmail.com</t>
  </si>
  <si>
    <t>003</t>
  </si>
  <si>
    <t>155</t>
  </si>
  <si>
    <t>307</t>
  </si>
  <si>
    <t>459</t>
  </si>
  <si>
    <t>611</t>
  </si>
  <si>
    <t>763</t>
  </si>
  <si>
    <t>gentil.gongora@manuelita.com</t>
  </si>
  <si>
    <t>004</t>
  </si>
  <si>
    <t>156</t>
  </si>
  <si>
    <t>308</t>
  </si>
  <si>
    <t>460</t>
  </si>
  <si>
    <t>612</t>
  </si>
  <si>
    <t>764</t>
  </si>
  <si>
    <t>catanojulio20@gmail.com</t>
  </si>
  <si>
    <t>005</t>
  </si>
  <si>
    <t>157</t>
  </si>
  <si>
    <t>309</t>
  </si>
  <si>
    <t>461</t>
  </si>
  <si>
    <t>613</t>
  </si>
  <si>
    <t>765</t>
  </si>
  <si>
    <t>hernando.penaranda@manuelita.com</t>
  </si>
  <si>
    <t>006</t>
  </si>
  <si>
    <t>158</t>
  </si>
  <si>
    <t>310</t>
  </si>
  <si>
    <t>462</t>
  </si>
  <si>
    <t>614</t>
  </si>
  <si>
    <t>766</t>
  </si>
  <si>
    <t>elder.moreno@manuelita.com</t>
  </si>
  <si>
    <t>007</t>
  </si>
  <si>
    <t>159</t>
  </si>
  <si>
    <t>311</t>
  </si>
  <si>
    <t>463</t>
  </si>
  <si>
    <t>615</t>
  </si>
  <si>
    <t>767</t>
  </si>
  <si>
    <t>jairo.andrade@manuelita.com</t>
  </si>
  <si>
    <t>008</t>
  </si>
  <si>
    <t>160</t>
  </si>
  <si>
    <t>312</t>
  </si>
  <si>
    <t>464</t>
  </si>
  <si>
    <t>616</t>
  </si>
  <si>
    <t>768</t>
  </si>
  <si>
    <t>gildardo.rosero@manuelita.com</t>
  </si>
  <si>
    <t>009</t>
  </si>
  <si>
    <t>161</t>
  </si>
  <si>
    <t>313</t>
  </si>
  <si>
    <t>465</t>
  </si>
  <si>
    <t>617</t>
  </si>
  <si>
    <t>769</t>
  </si>
  <si>
    <t>roosembert.polanco@manuelita.com</t>
  </si>
  <si>
    <t>010</t>
  </si>
  <si>
    <t>162</t>
  </si>
  <si>
    <t>314</t>
  </si>
  <si>
    <t>466</t>
  </si>
  <si>
    <t>618</t>
  </si>
  <si>
    <t>770</t>
  </si>
  <si>
    <t>ivan8303@hotmail.com</t>
  </si>
  <si>
    <t>011</t>
  </si>
  <si>
    <t>163</t>
  </si>
  <si>
    <t>315</t>
  </si>
  <si>
    <t>467</t>
  </si>
  <si>
    <t>619</t>
  </si>
  <si>
    <t>771</t>
  </si>
  <si>
    <t>Mauricio.mejia@manuelita.com</t>
  </si>
  <si>
    <t>012</t>
  </si>
  <si>
    <t>164</t>
  </si>
  <si>
    <t>316</t>
  </si>
  <si>
    <t>468</t>
  </si>
  <si>
    <t>620</t>
  </si>
  <si>
    <t>772</t>
  </si>
  <si>
    <t>anthony.arana@manuelita.com</t>
  </si>
  <si>
    <t>013</t>
  </si>
  <si>
    <t>165</t>
  </si>
  <si>
    <t>317</t>
  </si>
  <si>
    <t>469</t>
  </si>
  <si>
    <t>621</t>
  </si>
  <si>
    <t>773</t>
  </si>
  <si>
    <t>eider.parra@manuelita.com</t>
  </si>
  <si>
    <t>014</t>
  </si>
  <si>
    <t>166</t>
  </si>
  <si>
    <t>318</t>
  </si>
  <si>
    <t>470</t>
  </si>
  <si>
    <t>622</t>
  </si>
  <si>
    <t>774</t>
  </si>
  <si>
    <t>victor.grajales@manuelita.com</t>
  </si>
  <si>
    <t>015</t>
  </si>
  <si>
    <t>167</t>
  </si>
  <si>
    <t>319</t>
  </si>
  <si>
    <t>471</t>
  </si>
  <si>
    <t>623</t>
  </si>
  <si>
    <t>775</t>
  </si>
  <si>
    <t>fausto.mendoza@manuelita.com</t>
  </si>
  <si>
    <t>016</t>
  </si>
  <si>
    <t>168</t>
  </si>
  <si>
    <t>320</t>
  </si>
  <si>
    <t>472</t>
  </si>
  <si>
    <t>624</t>
  </si>
  <si>
    <t>776</t>
  </si>
  <si>
    <t>william.osorio@manuelita.com</t>
  </si>
  <si>
    <t>017</t>
  </si>
  <si>
    <t>169</t>
  </si>
  <si>
    <t>321</t>
  </si>
  <si>
    <t>473</t>
  </si>
  <si>
    <t>625</t>
  </si>
  <si>
    <t>777</t>
  </si>
  <si>
    <t>jlondono0123@hotmail.com</t>
  </si>
  <si>
    <t>018</t>
  </si>
  <si>
    <t>170</t>
  </si>
  <si>
    <t>322</t>
  </si>
  <si>
    <t>474</t>
  </si>
  <si>
    <t>626</t>
  </si>
  <si>
    <t>778</t>
  </si>
  <si>
    <t>019</t>
  </si>
  <si>
    <t>171</t>
  </si>
  <si>
    <t>323</t>
  </si>
  <si>
    <t>475</t>
  </si>
  <si>
    <t>627</t>
  </si>
  <si>
    <t>779</t>
  </si>
  <si>
    <t>Otoniel.vidal@manuelita.com</t>
  </si>
  <si>
    <t>020</t>
  </si>
  <si>
    <t>172</t>
  </si>
  <si>
    <t>324</t>
  </si>
  <si>
    <t>476</t>
  </si>
  <si>
    <t>628</t>
  </si>
  <si>
    <t>780</t>
  </si>
  <si>
    <t>gilberto.gomez@manuelita.com</t>
  </si>
  <si>
    <t>021</t>
  </si>
  <si>
    <t>173</t>
  </si>
  <si>
    <t>325</t>
  </si>
  <si>
    <t>477</t>
  </si>
  <si>
    <t>629</t>
  </si>
  <si>
    <t>781</t>
  </si>
  <si>
    <t>raul.triana@manuelita.com</t>
  </si>
  <si>
    <t>022</t>
  </si>
  <si>
    <t>174</t>
  </si>
  <si>
    <t>326</t>
  </si>
  <si>
    <t>478</t>
  </si>
  <si>
    <t>630</t>
  </si>
  <si>
    <t>782</t>
  </si>
  <si>
    <t>aristobulo.ramirez@manuelita.com</t>
  </si>
  <si>
    <t>023</t>
  </si>
  <si>
    <t>175</t>
  </si>
  <si>
    <t>327</t>
  </si>
  <si>
    <t>479</t>
  </si>
  <si>
    <t>631</t>
  </si>
  <si>
    <t>783</t>
  </si>
  <si>
    <t>carlos.torres@manuelita.com</t>
  </si>
  <si>
    <t>024</t>
  </si>
  <si>
    <t>176</t>
  </si>
  <si>
    <t>328</t>
  </si>
  <si>
    <t>480</t>
  </si>
  <si>
    <t>632</t>
  </si>
  <si>
    <t>784</t>
  </si>
  <si>
    <t>carlos.sevilla@manuelita.com</t>
  </si>
  <si>
    <t>025</t>
  </si>
  <si>
    <t>177</t>
  </si>
  <si>
    <t>329</t>
  </si>
  <si>
    <t>481</t>
  </si>
  <si>
    <t>633</t>
  </si>
  <si>
    <t>785</t>
  </si>
  <si>
    <t>diogenes.lopez@manuelita.com</t>
  </si>
  <si>
    <t>026</t>
  </si>
  <si>
    <t>178</t>
  </si>
  <si>
    <t>330</t>
  </si>
  <si>
    <t>482</t>
  </si>
  <si>
    <t>634</t>
  </si>
  <si>
    <t>786</t>
  </si>
  <si>
    <t>carlos.lerma@manuelita.com</t>
  </si>
  <si>
    <t>027</t>
  </si>
  <si>
    <t>179</t>
  </si>
  <si>
    <t>331</t>
  </si>
  <si>
    <t>483</t>
  </si>
  <si>
    <t>635</t>
  </si>
  <si>
    <t>787</t>
  </si>
  <si>
    <t>oscar.escobar@manuelita.com</t>
  </si>
  <si>
    <t>028</t>
  </si>
  <si>
    <t>180</t>
  </si>
  <si>
    <t>332</t>
  </si>
  <si>
    <t>484</t>
  </si>
  <si>
    <t>636</t>
  </si>
  <si>
    <t>788</t>
  </si>
  <si>
    <t>diego.munoz@manuelita.com</t>
  </si>
  <si>
    <t>029</t>
  </si>
  <si>
    <t>181</t>
  </si>
  <si>
    <t>333</t>
  </si>
  <si>
    <t>485</t>
  </si>
  <si>
    <t>637</t>
  </si>
  <si>
    <t>789</t>
  </si>
  <si>
    <t>francesco.giovanelli@manuelita.com</t>
  </si>
  <si>
    <t>030</t>
  </si>
  <si>
    <t>182</t>
  </si>
  <si>
    <t>334</t>
  </si>
  <si>
    <t>486</t>
  </si>
  <si>
    <t>638</t>
  </si>
  <si>
    <t>790</t>
  </si>
  <si>
    <t>abraham.diaz@manuelita.com</t>
  </si>
  <si>
    <t>031</t>
  </si>
  <si>
    <t>183</t>
  </si>
  <si>
    <t>335</t>
  </si>
  <si>
    <t>487</t>
  </si>
  <si>
    <t>639</t>
  </si>
  <si>
    <t>791</t>
  </si>
  <si>
    <t>pedroaorejuelac@gmail.com</t>
  </si>
  <si>
    <t>032</t>
  </si>
  <si>
    <t>184</t>
  </si>
  <si>
    <t>336</t>
  </si>
  <si>
    <t>488</t>
  </si>
  <si>
    <t>640</t>
  </si>
  <si>
    <t>792</t>
  </si>
  <si>
    <t>orlando.florez@manuelita.com</t>
  </si>
  <si>
    <t>033</t>
  </si>
  <si>
    <t>185</t>
  </si>
  <si>
    <t>337</t>
  </si>
  <si>
    <t>489</t>
  </si>
  <si>
    <t>641</t>
  </si>
  <si>
    <t>793</t>
  </si>
  <si>
    <t>francisco.dominguez@manuelita.com</t>
  </si>
  <si>
    <t>034</t>
  </si>
  <si>
    <t>186</t>
  </si>
  <si>
    <t>338</t>
  </si>
  <si>
    <t>490</t>
  </si>
  <si>
    <t>642</t>
  </si>
  <si>
    <t>794</t>
  </si>
  <si>
    <t>charly-1984@hotmail.com</t>
  </si>
  <si>
    <t>despachos.vinaza@manuelita.com</t>
  </si>
  <si>
    <t>035</t>
  </si>
  <si>
    <t>187</t>
  </si>
  <si>
    <t>339</t>
  </si>
  <si>
    <t>491</t>
  </si>
  <si>
    <t>643</t>
  </si>
  <si>
    <t>795</t>
  </si>
  <si>
    <t>victor.yepez@manuelita.com</t>
  </si>
  <si>
    <t>Absalon Mina</t>
  </si>
  <si>
    <t>036</t>
  </si>
  <si>
    <t>188</t>
  </si>
  <si>
    <t>340</t>
  </si>
  <si>
    <t>492</t>
  </si>
  <si>
    <t>644</t>
  </si>
  <si>
    <t>796</t>
  </si>
  <si>
    <t>absalonmina@gmail.com</t>
  </si>
  <si>
    <t>037</t>
  </si>
  <si>
    <t>189</t>
  </si>
  <si>
    <t>341</t>
  </si>
  <si>
    <t>493</t>
  </si>
  <si>
    <t>645</t>
  </si>
  <si>
    <t>797</t>
  </si>
  <si>
    <t>manuel.parrado@manuelita.com</t>
  </si>
  <si>
    <t>038</t>
  </si>
  <si>
    <t>190</t>
  </si>
  <si>
    <t>342</t>
  </si>
  <si>
    <t>494</t>
  </si>
  <si>
    <t>646</t>
  </si>
  <si>
    <t>798</t>
  </si>
  <si>
    <t>deisy.perez@manuelita.com</t>
  </si>
  <si>
    <t>039</t>
  </si>
  <si>
    <t>191</t>
  </si>
  <si>
    <t>343</t>
  </si>
  <si>
    <t>495</t>
  </si>
  <si>
    <t>647</t>
  </si>
  <si>
    <t>799</t>
  </si>
  <si>
    <t>ana.chica@manuelita.com</t>
  </si>
  <si>
    <t>040</t>
  </si>
  <si>
    <t>192</t>
  </si>
  <si>
    <t>344</t>
  </si>
  <si>
    <t>496</t>
  </si>
  <si>
    <t>648</t>
  </si>
  <si>
    <t>800</t>
  </si>
  <si>
    <t>carolina.rugeles@manuelita.com</t>
  </si>
  <si>
    <t>041</t>
  </si>
  <si>
    <t>193</t>
  </si>
  <si>
    <t>345</t>
  </si>
  <si>
    <t>497</t>
  </si>
  <si>
    <t>649</t>
  </si>
  <si>
    <t>801</t>
  </si>
  <si>
    <t>diana.norena@manuelita.com</t>
  </si>
  <si>
    <t>042</t>
  </si>
  <si>
    <t>194</t>
  </si>
  <si>
    <t>346</t>
  </si>
  <si>
    <t>498</t>
  </si>
  <si>
    <t>650</t>
  </si>
  <si>
    <t>802</t>
  </si>
  <si>
    <t>diana.villacorte@manuelita.com</t>
  </si>
  <si>
    <t>043</t>
  </si>
  <si>
    <t>195</t>
  </si>
  <si>
    <t>347</t>
  </si>
  <si>
    <t>499</t>
  </si>
  <si>
    <t>651</t>
  </si>
  <si>
    <t>803</t>
  </si>
  <si>
    <t>amanda.duran@manuelita.com</t>
  </si>
  <si>
    <t>044</t>
  </si>
  <si>
    <t>196</t>
  </si>
  <si>
    <t>348</t>
  </si>
  <si>
    <t>500</t>
  </si>
  <si>
    <t>652</t>
  </si>
  <si>
    <t>804</t>
  </si>
  <si>
    <t>maria.jimenez@manuelita.com</t>
  </si>
  <si>
    <t>045</t>
  </si>
  <si>
    <t>197</t>
  </si>
  <si>
    <t>349</t>
  </si>
  <si>
    <t>501</t>
  </si>
  <si>
    <t>653</t>
  </si>
  <si>
    <t>805</t>
  </si>
  <si>
    <t>aceneth.bocanegra@manuelita.com</t>
  </si>
  <si>
    <t>046</t>
  </si>
  <si>
    <t>198</t>
  </si>
  <si>
    <t>350</t>
  </si>
  <si>
    <t>502</t>
  </si>
  <si>
    <t>654</t>
  </si>
  <si>
    <t>806</t>
  </si>
  <si>
    <t>janeth.murillo@manuelita.com</t>
  </si>
  <si>
    <t>047</t>
  </si>
  <si>
    <t>199</t>
  </si>
  <si>
    <t>351</t>
  </si>
  <si>
    <t>503</t>
  </si>
  <si>
    <t>655</t>
  </si>
  <si>
    <t>807</t>
  </si>
  <si>
    <t>carmen.rodriguez@manuelita.com</t>
  </si>
  <si>
    <t>048</t>
  </si>
  <si>
    <t>200</t>
  </si>
  <si>
    <t>352</t>
  </si>
  <si>
    <t>504</t>
  </si>
  <si>
    <t>656</t>
  </si>
  <si>
    <t>808</t>
  </si>
  <si>
    <t>lorena.chaves@manuelita.com</t>
  </si>
  <si>
    <t>049</t>
  </si>
  <si>
    <t>201</t>
  </si>
  <si>
    <t>353</t>
  </si>
  <si>
    <t>505</t>
  </si>
  <si>
    <t>657</t>
  </si>
  <si>
    <t>809</t>
  </si>
  <si>
    <t>marcela.estrada@manuelita.com</t>
  </si>
  <si>
    <t>050</t>
  </si>
  <si>
    <t>202</t>
  </si>
  <si>
    <t>354</t>
  </si>
  <si>
    <t>506</t>
  </si>
  <si>
    <t>658</t>
  </si>
  <si>
    <t>810</t>
  </si>
  <si>
    <t>ana.lopez@manuelita.com</t>
  </si>
  <si>
    <t>051</t>
  </si>
  <si>
    <t>203</t>
  </si>
  <si>
    <t>355</t>
  </si>
  <si>
    <t>507</t>
  </si>
  <si>
    <t>659</t>
  </si>
  <si>
    <t>811</t>
  </si>
  <si>
    <t>norma.vargas@manuelita.com</t>
  </si>
  <si>
    <t>052</t>
  </si>
  <si>
    <t>204</t>
  </si>
  <si>
    <t>356</t>
  </si>
  <si>
    <t>508</t>
  </si>
  <si>
    <t>660</t>
  </si>
  <si>
    <t>812</t>
  </si>
  <si>
    <t>norma.arbelaez@manuelita.com</t>
  </si>
  <si>
    <t>053</t>
  </si>
  <si>
    <t>205</t>
  </si>
  <si>
    <t>357</t>
  </si>
  <si>
    <t>509</t>
  </si>
  <si>
    <t>661</t>
  </si>
  <si>
    <t>813</t>
  </si>
  <si>
    <t>ocardenas@manuelita.com</t>
  </si>
  <si>
    <t>054</t>
  </si>
  <si>
    <t>206</t>
  </si>
  <si>
    <t>358</t>
  </si>
  <si>
    <t>510</t>
  </si>
  <si>
    <t>662</t>
  </si>
  <si>
    <t>814</t>
  </si>
  <si>
    <t>maritza.beltran@manuelita.com</t>
  </si>
  <si>
    <t>055</t>
  </si>
  <si>
    <t>207</t>
  </si>
  <si>
    <t>359</t>
  </si>
  <si>
    <t>511</t>
  </si>
  <si>
    <t>663</t>
  </si>
  <si>
    <t>815</t>
  </si>
  <si>
    <t>maria.maldonado@manuelita.com</t>
  </si>
  <si>
    <t>056</t>
  </si>
  <si>
    <t>208</t>
  </si>
  <si>
    <t>360</t>
  </si>
  <si>
    <t>512</t>
  </si>
  <si>
    <t>664</t>
  </si>
  <si>
    <t>816</t>
  </si>
  <si>
    <t>maria.garcia@manuelita.com</t>
  </si>
  <si>
    <t>057</t>
  </si>
  <si>
    <t>209</t>
  </si>
  <si>
    <t>361</t>
  </si>
  <si>
    <t>513</t>
  </si>
  <si>
    <t>665</t>
  </si>
  <si>
    <t>817</t>
  </si>
  <si>
    <t>afpereira@manuelita.com</t>
  </si>
  <si>
    <t>058</t>
  </si>
  <si>
    <t>210</t>
  </si>
  <si>
    <t>362</t>
  </si>
  <si>
    <t>514</t>
  </si>
  <si>
    <t>666</t>
  </si>
  <si>
    <t>818</t>
  </si>
  <si>
    <t>magdalena.santiago@manuelita.com</t>
  </si>
  <si>
    <t>059</t>
  </si>
  <si>
    <t>211</t>
  </si>
  <si>
    <t>363</t>
  </si>
  <si>
    <t>515</t>
  </si>
  <si>
    <t>667</t>
  </si>
  <si>
    <t>819</t>
  </si>
  <si>
    <t>gerencia@manuelitacoop.coop</t>
  </si>
  <si>
    <t>060</t>
  </si>
  <si>
    <t>212</t>
  </si>
  <si>
    <t>364</t>
  </si>
  <si>
    <t>516</t>
  </si>
  <si>
    <t>668</t>
  </si>
  <si>
    <t>820</t>
  </si>
  <si>
    <t>nhora.diaz@manuelita.com</t>
  </si>
  <si>
    <t>061</t>
  </si>
  <si>
    <t>213</t>
  </si>
  <si>
    <t>365</t>
  </si>
  <si>
    <t>517</t>
  </si>
  <si>
    <t>669</t>
  </si>
  <si>
    <t>821</t>
  </si>
  <si>
    <t>maria.hincapie@manuelita.com</t>
  </si>
  <si>
    <t>062</t>
  </si>
  <si>
    <t>214</t>
  </si>
  <si>
    <t>366</t>
  </si>
  <si>
    <t>518</t>
  </si>
  <si>
    <t>670</t>
  </si>
  <si>
    <t>822</t>
  </si>
  <si>
    <t>maria.lara@manuelita.com</t>
  </si>
  <si>
    <t>063</t>
  </si>
  <si>
    <t>215</t>
  </si>
  <si>
    <t>367</t>
  </si>
  <si>
    <t>519</t>
  </si>
  <si>
    <t>671</t>
  </si>
  <si>
    <t>823</t>
  </si>
  <si>
    <t>dora.palma@manuelita.com</t>
  </si>
  <si>
    <t>064</t>
  </si>
  <si>
    <t>216</t>
  </si>
  <si>
    <t>368</t>
  </si>
  <si>
    <t>520</t>
  </si>
  <si>
    <t>672</t>
  </si>
  <si>
    <t>824</t>
  </si>
  <si>
    <t>auxcontable@manuelitacoop.coop</t>
  </si>
  <si>
    <t>065</t>
  </si>
  <si>
    <t>217</t>
  </si>
  <si>
    <t>369</t>
  </si>
  <si>
    <t>521</t>
  </si>
  <si>
    <t>673</t>
  </si>
  <si>
    <t>825</t>
  </si>
  <si>
    <t>carmen.carmona@manuelita.com</t>
  </si>
  <si>
    <t>066</t>
  </si>
  <si>
    <t>218</t>
  </si>
  <si>
    <t>370</t>
  </si>
  <si>
    <t>522</t>
  </si>
  <si>
    <t>674</t>
  </si>
  <si>
    <t>826</t>
  </si>
  <si>
    <t>claudia.lasso@manuelita.com</t>
  </si>
  <si>
    <t>067</t>
  </si>
  <si>
    <t>219</t>
  </si>
  <si>
    <t>371</t>
  </si>
  <si>
    <t>523</t>
  </si>
  <si>
    <t>675</t>
  </si>
  <si>
    <t>827</t>
  </si>
  <si>
    <t>victoria.lopez@manuelita.com</t>
  </si>
  <si>
    <t>068</t>
  </si>
  <si>
    <t>220</t>
  </si>
  <si>
    <t>372</t>
  </si>
  <si>
    <t>524</t>
  </si>
  <si>
    <t>676</t>
  </si>
  <si>
    <t>828</t>
  </si>
  <si>
    <t>leidy.velasquez@manuelita.com</t>
  </si>
  <si>
    <t>069</t>
  </si>
  <si>
    <t>221</t>
  </si>
  <si>
    <t>373</t>
  </si>
  <si>
    <t>525</t>
  </si>
  <si>
    <t>677</t>
  </si>
  <si>
    <t>829</t>
  </si>
  <si>
    <t>jaime.lara@manuelita.com</t>
  </si>
  <si>
    <t>070</t>
  </si>
  <si>
    <t>222</t>
  </si>
  <si>
    <t>374</t>
  </si>
  <si>
    <t>526</t>
  </si>
  <si>
    <t>678</t>
  </si>
  <si>
    <t>830</t>
  </si>
  <si>
    <t>william.olaya@manuelita.com</t>
  </si>
  <si>
    <t>071</t>
  </si>
  <si>
    <t>223</t>
  </si>
  <si>
    <t>375</t>
  </si>
  <si>
    <t>527</t>
  </si>
  <si>
    <t>679</t>
  </si>
  <si>
    <t>831</t>
  </si>
  <si>
    <t>sebastian.londono@manuelita.com</t>
  </si>
  <si>
    <t>072</t>
  </si>
  <si>
    <t>224</t>
  </si>
  <si>
    <t>376</t>
  </si>
  <si>
    <t>528</t>
  </si>
  <si>
    <t>680</t>
  </si>
  <si>
    <t>832</t>
  </si>
  <si>
    <t>manuel.gallego@manuelita.com</t>
  </si>
  <si>
    <t>073</t>
  </si>
  <si>
    <t>225</t>
  </si>
  <si>
    <t>377</t>
  </si>
  <si>
    <t>529</t>
  </si>
  <si>
    <t>681</t>
  </si>
  <si>
    <t>833</t>
  </si>
  <si>
    <t>edinson.04@gmail.com</t>
  </si>
  <si>
    <t>José Jener Camilo Muñoz</t>
  </si>
  <si>
    <t>074</t>
  </si>
  <si>
    <t>226</t>
  </si>
  <si>
    <t>378</t>
  </si>
  <si>
    <t>530</t>
  </si>
  <si>
    <t>682</t>
  </si>
  <si>
    <t>834</t>
  </si>
  <si>
    <t>jose123camilo1@gmail.com</t>
  </si>
  <si>
    <t>075</t>
  </si>
  <si>
    <t>227</t>
  </si>
  <si>
    <t>379</t>
  </si>
  <si>
    <t>531</t>
  </si>
  <si>
    <t>683</t>
  </si>
  <si>
    <t>835</t>
  </si>
  <si>
    <t>juan.munevar@manuelita.com</t>
  </si>
  <si>
    <t>076</t>
  </si>
  <si>
    <t>228</t>
  </si>
  <si>
    <t>380</t>
  </si>
  <si>
    <t>532</t>
  </si>
  <si>
    <t>684</t>
  </si>
  <si>
    <t>836</t>
  </si>
  <si>
    <t>alejandro.canales@manuelita.com</t>
  </si>
  <si>
    <t>077</t>
  </si>
  <si>
    <t>229</t>
  </si>
  <si>
    <t>381</t>
  </si>
  <si>
    <t>533</t>
  </si>
  <si>
    <t>685</t>
  </si>
  <si>
    <t>837</t>
  </si>
  <si>
    <t>javier.cortes@manuelita.com</t>
  </si>
  <si>
    <t>078</t>
  </si>
  <si>
    <t>230</t>
  </si>
  <si>
    <t>382</t>
  </si>
  <si>
    <t>534</t>
  </si>
  <si>
    <t>686</t>
  </si>
  <si>
    <t>838</t>
  </si>
  <si>
    <t>luis.galindo@manuelita.com</t>
  </si>
  <si>
    <t>079</t>
  </si>
  <si>
    <t>231</t>
  </si>
  <si>
    <t>383</t>
  </si>
  <si>
    <t>535</t>
  </si>
  <si>
    <t>687</t>
  </si>
  <si>
    <t>839</t>
  </si>
  <si>
    <t>John.estrada@manuelita.com</t>
  </si>
  <si>
    <t>080</t>
  </si>
  <si>
    <t>232</t>
  </si>
  <si>
    <t>384</t>
  </si>
  <si>
    <t>536</t>
  </si>
  <si>
    <t>688</t>
  </si>
  <si>
    <t>840</t>
  </si>
  <si>
    <t>pastor.yusti@manuelita.com</t>
  </si>
  <si>
    <t>081</t>
  </si>
  <si>
    <t>233</t>
  </si>
  <si>
    <t>385</t>
  </si>
  <si>
    <t>537</t>
  </si>
  <si>
    <t>689</t>
  </si>
  <si>
    <t>841</t>
  </si>
  <si>
    <t>omulato@manuelita.com</t>
  </si>
  <si>
    <t>082</t>
  </si>
  <si>
    <t>234</t>
  </si>
  <si>
    <t>386</t>
  </si>
  <si>
    <t>538</t>
  </si>
  <si>
    <t>690</t>
  </si>
  <si>
    <t>842</t>
  </si>
  <si>
    <t>hector.lopez@manuelita.com</t>
  </si>
  <si>
    <t>083</t>
  </si>
  <si>
    <t>235</t>
  </si>
  <si>
    <t>387</t>
  </si>
  <si>
    <t>539</t>
  </si>
  <si>
    <t>691</t>
  </si>
  <si>
    <t>843</t>
  </si>
  <si>
    <t>juan.parra@manuelita.com</t>
  </si>
  <si>
    <t>084</t>
  </si>
  <si>
    <t>236</t>
  </si>
  <si>
    <t>388</t>
  </si>
  <si>
    <t>540</t>
  </si>
  <si>
    <t>692</t>
  </si>
  <si>
    <t>844</t>
  </si>
  <si>
    <t>diego.vivas@manuelita.com</t>
  </si>
  <si>
    <t>085</t>
  </si>
  <si>
    <t>237</t>
  </si>
  <si>
    <t>389</t>
  </si>
  <si>
    <t>541</t>
  </si>
  <si>
    <t>693</t>
  </si>
  <si>
    <t>845</t>
  </si>
  <si>
    <t>086</t>
  </si>
  <si>
    <t>238</t>
  </si>
  <si>
    <t>390</t>
  </si>
  <si>
    <t>542</t>
  </si>
  <si>
    <t>694</t>
  </si>
  <si>
    <t>846</t>
  </si>
  <si>
    <t>gustavo.osorio@manuelita.com</t>
  </si>
  <si>
    <t>087</t>
  </si>
  <si>
    <t>239</t>
  </si>
  <si>
    <t>391</t>
  </si>
  <si>
    <t>543</t>
  </si>
  <si>
    <t>695</t>
  </si>
  <si>
    <t>847</t>
  </si>
  <si>
    <t>robinson.alarcon@manuelita.com</t>
  </si>
  <si>
    <t>088</t>
  </si>
  <si>
    <t>240</t>
  </si>
  <si>
    <t>392</t>
  </si>
  <si>
    <t>544</t>
  </si>
  <si>
    <t>696</t>
  </si>
  <si>
    <t>848</t>
  </si>
  <si>
    <t>hernando.robledo@manuelita.com</t>
  </si>
  <si>
    <t>089</t>
  </si>
  <si>
    <t>241</t>
  </si>
  <si>
    <t>393</t>
  </si>
  <si>
    <t>545</t>
  </si>
  <si>
    <t>697</t>
  </si>
  <si>
    <t>849</t>
  </si>
  <si>
    <t>william.camacho@manuelita.com</t>
  </si>
  <si>
    <t>090</t>
  </si>
  <si>
    <t>242</t>
  </si>
  <si>
    <t>394</t>
  </si>
  <si>
    <t>546</t>
  </si>
  <si>
    <t>698</t>
  </si>
  <si>
    <t>850</t>
  </si>
  <si>
    <t>carlos.perez@manuelita.com</t>
  </si>
  <si>
    <t>091</t>
  </si>
  <si>
    <t>243</t>
  </si>
  <si>
    <t>395</t>
  </si>
  <si>
    <t>547</t>
  </si>
  <si>
    <t>699</t>
  </si>
  <si>
    <t>851</t>
  </si>
  <si>
    <t>carlos.escobar@manuelita.com</t>
  </si>
  <si>
    <t>092</t>
  </si>
  <si>
    <t>244</t>
  </si>
  <si>
    <t>396</t>
  </si>
  <si>
    <t>548</t>
  </si>
  <si>
    <t>700</t>
  </si>
  <si>
    <t>852</t>
  </si>
  <si>
    <t>Luis.amu@manuelita.com</t>
  </si>
  <si>
    <t>093</t>
  </si>
  <si>
    <t>245</t>
  </si>
  <si>
    <t>397</t>
  </si>
  <si>
    <t>549</t>
  </si>
  <si>
    <t>701</t>
  </si>
  <si>
    <t>853</t>
  </si>
  <si>
    <t>Jaime.gonzalez@manuelita.com</t>
  </si>
  <si>
    <t>094</t>
  </si>
  <si>
    <t>246</t>
  </si>
  <si>
    <t>398</t>
  </si>
  <si>
    <t>550</t>
  </si>
  <si>
    <t>702</t>
  </si>
  <si>
    <t>854</t>
  </si>
  <si>
    <t>armando.betancur@manuelita.com</t>
  </si>
  <si>
    <t>095</t>
  </si>
  <si>
    <t>247</t>
  </si>
  <si>
    <t>399</t>
  </si>
  <si>
    <t>551</t>
  </si>
  <si>
    <t>703</t>
  </si>
  <si>
    <t>855</t>
  </si>
  <si>
    <t>milton.osorio@manuelita.com</t>
  </si>
  <si>
    <t>096</t>
  </si>
  <si>
    <t>248</t>
  </si>
  <si>
    <t>400</t>
  </si>
  <si>
    <t>552</t>
  </si>
  <si>
    <t>704</t>
  </si>
  <si>
    <t>856</t>
  </si>
  <si>
    <t>michell.arroyo@manuelita.com</t>
  </si>
  <si>
    <t>097</t>
  </si>
  <si>
    <t>249</t>
  </si>
  <si>
    <t>401</t>
  </si>
  <si>
    <t>553</t>
  </si>
  <si>
    <t>705</t>
  </si>
  <si>
    <t>857</t>
  </si>
  <si>
    <t>acantor@manuelita.com</t>
  </si>
  <si>
    <t>098</t>
  </si>
  <si>
    <t>250</t>
  </si>
  <si>
    <t>402</t>
  </si>
  <si>
    <t>554</t>
  </si>
  <si>
    <t>706</t>
  </si>
  <si>
    <t>858</t>
  </si>
  <si>
    <t>daniel.betancourt@manuelita.com</t>
  </si>
  <si>
    <t>099</t>
  </si>
  <si>
    <t>251</t>
  </si>
  <si>
    <t>403</t>
  </si>
  <si>
    <t>555</t>
  </si>
  <si>
    <t>707</t>
  </si>
  <si>
    <t>859</t>
  </si>
  <si>
    <t>gmonroy@manuelita.com</t>
  </si>
  <si>
    <t>100</t>
  </si>
  <si>
    <t>252</t>
  </si>
  <si>
    <t>404</t>
  </si>
  <si>
    <t>556</t>
  </si>
  <si>
    <t>708</t>
  </si>
  <si>
    <t>860</t>
  </si>
  <si>
    <t>maria.campo@manuelita.com</t>
  </si>
  <si>
    <t>101</t>
  </si>
  <si>
    <t>253</t>
  </si>
  <si>
    <t>405</t>
  </si>
  <si>
    <t>557</t>
  </si>
  <si>
    <t>709</t>
  </si>
  <si>
    <t>861</t>
  </si>
  <si>
    <t>Yenyi26_ar@hotmail.com</t>
  </si>
  <si>
    <t>102</t>
  </si>
  <si>
    <t>254</t>
  </si>
  <si>
    <t>406</t>
  </si>
  <si>
    <t>558</t>
  </si>
  <si>
    <t>710</t>
  </si>
  <si>
    <t>862</t>
  </si>
  <si>
    <t>david.pelaez@manuelita.com</t>
  </si>
  <si>
    <t>103</t>
  </si>
  <si>
    <t>255</t>
  </si>
  <si>
    <t>407</t>
  </si>
  <si>
    <t>559</t>
  </si>
  <si>
    <t>711</t>
  </si>
  <si>
    <t>863</t>
  </si>
  <si>
    <t>hzapata@manuelita.com</t>
  </si>
  <si>
    <t>104</t>
  </si>
  <si>
    <t>256</t>
  </si>
  <si>
    <t>408</t>
  </si>
  <si>
    <t>560</t>
  </si>
  <si>
    <t>712</t>
  </si>
  <si>
    <t>864</t>
  </si>
  <si>
    <t>maria.daza@manuelita.com</t>
  </si>
  <si>
    <t>105</t>
  </si>
  <si>
    <t>257</t>
  </si>
  <si>
    <t>409</t>
  </si>
  <si>
    <t>561</t>
  </si>
  <si>
    <t>713</t>
  </si>
  <si>
    <t>865</t>
  </si>
  <si>
    <t>luis.neira@manuelita.com</t>
  </si>
  <si>
    <t>106</t>
  </si>
  <si>
    <t>258</t>
  </si>
  <si>
    <t>410</t>
  </si>
  <si>
    <t>562</t>
  </si>
  <si>
    <t>714</t>
  </si>
  <si>
    <t>866</t>
  </si>
  <si>
    <t>gustavo.giraldo@manuelita.com</t>
  </si>
  <si>
    <t>107</t>
  </si>
  <si>
    <t>259</t>
  </si>
  <si>
    <t>411</t>
  </si>
  <si>
    <t>563</t>
  </si>
  <si>
    <t>715</t>
  </si>
  <si>
    <t>867</t>
  </si>
  <si>
    <t>Mayra.leon@manuelita.com</t>
  </si>
  <si>
    <t>108</t>
  </si>
  <si>
    <t>260</t>
  </si>
  <si>
    <t>412</t>
  </si>
  <si>
    <t>564</t>
  </si>
  <si>
    <t>716</t>
  </si>
  <si>
    <t>868</t>
  </si>
  <si>
    <t>kt2017@hotmail.com</t>
  </si>
  <si>
    <t>109</t>
  </si>
  <si>
    <t>261</t>
  </si>
  <si>
    <t>413</t>
  </si>
  <si>
    <t>565</t>
  </si>
  <si>
    <t>717</t>
  </si>
  <si>
    <t>869</t>
  </si>
  <si>
    <t>wilver.rodriguez@manuelita.com</t>
  </si>
  <si>
    <t>110</t>
  </si>
  <si>
    <t>262</t>
  </si>
  <si>
    <t>414</t>
  </si>
  <si>
    <t>566</t>
  </si>
  <si>
    <t>718</t>
  </si>
  <si>
    <t>870</t>
  </si>
  <si>
    <t>martha.rodriguez@manuelita.com</t>
  </si>
  <si>
    <t>111</t>
  </si>
  <si>
    <t>263</t>
  </si>
  <si>
    <t>415</t>
  </si>
  <si>
    <t>567</t>
  </si>
  <si>
    <t>719</t>
  </si>
  <si>
    <t>871</t>
  </si>
  <si>
    <t>mmartinez@manuelita.com</t>
  </si>
  <si>
    <t>112</t>
  </si>
  <si>
    <t>264</t>
  </si>
  <si>
    <t>416</t>
  </si>
  <si>
    <t>568</t>
  </si>
  <si>
    <t>720</t>
  </si>
  <si>
    <t>872</t>
  </si>
  <si>
    <t>dayan.gomez@manuelita.com</t>
  </si>
  <si>
    <t>113</t>
  </si>
  <si>
    <t>265</t>
  </si>
  <si>
    <t>417</t>
  </si>
  <si>
    <t>569</t>
  </si>
  <si>
    <t>721</t>
  </si>
  <si>
    <t>873</t>
  </si>
  <si>
    <t>jhon.veracaicedo@gmail.com</t>
  </si>
  <si>
    <t>114</t>
  </si>
  <si>
    <t>266</t>
  </si>
  <si>
    <t>418</t>
  </si>
  <si>
    <t>570</t>
  </si>
  <si>
    <t>722</t>
  </si>
  <si>
    <t>874</t>
  </si>
  <si>
    <t>nathaly.arias@manuelita.com</t>
  </si>
  <si>
    <t>115</t>
  </si>
  <si>
    <t>267</t>
  </si>
  <si>
    <t>419</t>
  </si>
  <si>
    <t>571</t>
  </si>
  <si>
    <t>723</t>
  </si>
  <si>
    <t>875</t>
  </si>
  <si>
    <t>luisa.valencia@manuelita.com</t>
  </si>
  <si>
    <t>116</t>
  </si>
  <si>
    <t>268</t>
  </si>
  <si>
    <t>420</t>
  </si>
  <si>
    <t>572</t>
  </si>
  <si>
    <t>724</t>
  </si>
  <si>
    <t>876</t>
  </si>
  <si>
    <t>marco.dominguez@manuelita.com</t>
  </si>
  <si>
    <t>117</t>
  </si>
  <si>
    <t>269</t>
  </si>
  <si>
    <t>421</t>
  </si>
  <si>
    <t>573</t>
  </si>
  <si>
    <t>725</t>
  </si>
  <si>
    <t>877</t>
  </si>
  <si>
    <t>marlonalarcon92@hotmail.com</t>
  </si>
  <si>
    <t>118</t>
  </si>
  <si>
    <t>270</t>
  </si>
  <si>
    <t>422</t>
  </si>
  <si>
    <t>574</t>
  </si>
  <si>
    <t>726</t>
  </si>
  <si>
    <t>878</t>
  </si>
  <si>
    <t>viviana.morales@manuelita.com</t>
  </si>
  <si>
    <t>119</t>
  </si>
  <si>
    <t>271</t>
  </si>
  <si>
    <t>423</t>
  </si>
  <si>
    <t>575</t>
  </si>
  <si>
    <t>727</t>
  </si>
  <si>
    <t>879</t>
  </si>
  <si>
    <t>laura.cabrera@manuelita.com</t>
  </si>
  <si>
    <t>120</t>
  </si>
  <si>
    <t>272</t>
  </si>
  <si>
    <t>424</t>
  </si>
  <si>
    <t>576</t>
  </si>
  <si>
    <t>728</t>
  </si>
  <si>
    <t>880</t>
  </si>
  <si>
    <t>cristian.cespedes@manuelita.com</t>
  </si>
  <si>
    <t>121</t>
  </si>
  <si>
    <t>273</t>
  </si>
  <si>
    <t>425</t>
  </si>
  <si>
    <t>577</t>
  </si>
  <si>
    <t>729</t>
  </si>
  <si>
    <t>881</t>
  </si>
  <si>
    <t>nestor.vargas@manuelita.com</t>
  </si>
  <si>
    <t>122</t>
  </si>
  <si>
    <t>274</t>
  </si>
  <si>
    <t>426</t>
  </si>
  <si>
    <t>578</t>
  </si>
  <si>
    <t>730</t>
  </si>
  <si>
    <t>882</t>
  </si>
  <si>
    <t>salomon.serrano@manuelita.com</t>
  </si>
  <si>
    <t>123</t>
  </si>
  <si>
    <t>275</t>
  </si>
  <si>
    <t>427</t>
  </si>
  <si>
    <t>579</t>
  </si>
  <si>
    <t>731</t>
  </si>
  <si>
    <t>883</t>
  </si>
  <si>
    <t>maria.camayo@manuelita.com</t>
  </si>
  <si>
    <t>124</t>
  </si>
  <si>
    <t>276</t>
  </si>
  <si>
    <t>428</t>
  </si>
  <si>
    <t>580</t>
  </si>
  <si>
    <t>732</t>
  </si>
  <si>
    <t>884</t>
  </si>
  <si>
    <t>jose.bastos@manuelita.com</t>
  </si>
  <si>
    <t>125</t>
  </si>
  <si>
    <t>277</t>
  </si>
  <si>
    <t>429</t>
  </si>
  <si>
    <t>581</t>
  </si>
  <si>
    <t>733</t>
  </si>
  <si>
    <t>885</t>
  </si>
  <si>
    <t>angela.fiquitiva@manuelita.com</t>
  </si>
  <si>
    <t>126</t>
  </si>
  <si>
    <t>278</t>
  </si>
  <si>
    <t>430</t>
  </si>
  <si>
    <t>582</t>
  </si>
  <si>
    <t>734</t>
  </si>
  <si>
    <t>886</t>
  </si>
  <si>
    <t>andres.delgado@manuelita.com</t>
  </si>
  <si>
    <t>127</t>
  </si>
  <si>
    <t>279</t>
  </si>
  <si>
    <t>431</t>
  </si>
  <si>
    <t>583</t>
  </si>
  <si>
    <t>735</t>
  </si>
  <si>
    <t>887</t>
  </si>
  <si>
    <t>juan.gonzalez@manuelita.com</t>
  </si>
  <si>
    <t>128</t>
  </si>
  <si>
    <t>280</t>
  </si>
  <si>
    <t>432</t>
  </si>
  <si>
    <t>584</t>
  </si>
  <si>
    <t>736</t>
  </si>
  <si>
    <t>888</t>
  </si>
  <si>
    <t>isabel.yangana@manuelita.com</t>
  </si>
  <si>
    <t>129</t>
  </si>
  <si>
    <t>281</t>
  </si>
  <si>
    <t>433</t>
  </si>
  <si>
    <t>585</t>
  </si>
  <si>
    <t>737</t>
  </si>
  <si>
    <t>889</t>
  </si>
  <si>
    <t>mauryn.rey@manuelita.com</t>
  </si>
  <si>
    <t>130</t>
  </si>
  <si>
    <t>282</t>
  </si>
  <si>
    <t>434</t>
  </si>
  <si>
    <t>586</t>
  </si>
  <si>
    <t>738</t>
  </si>
  <si>
    <t>890</t>
  </si>
  <si>
    <t>maria.castillo@manuelita.com</t>
  </si>
  <si>
    <t>131</t>
  </si>
  <si>
    <t>283</t>
  </si>
  <si>
    <t>435</t>
  </si>
  <si>
    <t>587</t>
  </si>
  <si>
    <t>739</t>
  </si>
  <si>
    <t>891</t>
  </si>
  <si>
    <t>juan.viveros@manuelita.com</t>
  </si>
  <si>
    <t>132</t>
  </si>
  <si>
    <t>284</t>
  </si>
  <si>
    <t>436</t>
  </si>
  <si>
    <t>588</t>
  </si>
  <si>
    <t>740</t>
  </si>
  <si>
    <t>892</t>
  </si>
  <si>
    <t>jessica.orozco@manuelita.com</t>
  </si>
  <si>
    <t>133</t>
  </si>
  <si>
    <t>285</t>
  </si>
  <si>
    <t>437</t>
  </si>
  <si>
    <t>589</t>
  </si>
  <si>
    <t>741</t>
  </si>
  <si>
    <t>893</t>
  </si>
  <si>
    <t>luz.benavides@manuelita.com</t>
  </si>
  <si>
    <t>134</t>
  </si>
  <si>
    <t>286</t>
  </si>
  <si>
    <t>438</t>
  </si>
  <si>
    <t>590</t>
  </si>
  <si>
    <t>742</t>
  </si>
  <si>
    <t>894</t>
  </si>
  <si>
    <t>auxiliar.proveedores@manuelita.com</t>
  </si>
  <si>
    <t>135</t>
  </si>
  <si>
    <t>287</t>
  </si>
  <si>
    <t>439</t>
  </si>
  <si>
    <t>591</t>
  </si>
  <si>
    <t>743</t>
  </si>
  <si>
    <t>895</t>
  </si>
  <si>
    <t>camilo.lopez@manuelita.com</t>
  </si>
  <si>
    <t>136</t>
  </si>
  <si>
    <t>288</t>
  </si>
  <si>
    <t>440</t>
  </si>
  <si>
    <t>592</t>
  </si>
  <si>
    <t>744</t>
  </si>
  <si>
    <t>896</t>
  </si>
  <si>
    <t>juan.puerta@manuelita.com</t>
  </si>
  <si>
    <t>137</t>
  </si>
  <si>
    <t>289</t>
  </si>
  <si>
    <t>441</t>
  </si>
  <si>
    <t>593</t>
  </si>
  <si>
    <t>745</t>
  </si>
  <si>
    <t>897</t>
  </si>
  <si>
    <t>festrada@manuelita.com</t>
  </si>
  <si>
    <t>138</t>
  </si>
  <si>
    <t>290</t>
  </si>
  <si>
    <t>442</t>
  </si>
  <si>
    <t>594</t>
  </si>
  <si>
    <t>746</t>
  </si>
  <si>
    <t>898</t>
  </si>
  <si>
    <t>diego.zamorano@manuelita.com</t>
  </si>
  <si>
    <t>139</t>
  </si>
  <si>
    <t>291</t>
  </si>
  <si>
    <t>443</t>
  </si>
  <si>
    <t>595</t>
  </si>
  <si>
    <t>747</t>
  </si>
  <si>
    <t>899</t>
  </si>
  <si>
    <t>sandra.tenjica@manuelita.com</t>
  </si>
  <si>
    <t>140</t>
  </si>
  <si>
    <t>292</t>
  </si>
  <si>
    <t>444</t>
  </si>
  <si>
    <t>596</t>
  </si>
  <si>
    <t>748</t>
  </si>
  <si>
    <t>900</t>
  </si>
  <si>
    <t>andrea.caballero@manuelita.com</t>
  </si>
  <si>
    <t>141</t>
  </si>
  <si>
    <t>293</t>
  </si>
  <si>
    <t>445</t>
  </si>
  <si>
    <t>597</t>
  </si>
  <si>
    <t>749</t>
  </si>
  <si>
    <t>901</t>
  </si>
  <si>
    <t>luz.escobar@manuelita.com</t>
  </si>
  <si>
    <t>142</t>
  </si>
  <si>
    <t>294</t>
  </si>
  <si>
    <t>446</t>
  </si>
  <si>
    <t>598</t>
  </si>
  <si>
    <t>750</t>
  </si>
  <si>
    <t>902</t>
  </si>
  <si>
    <t>adriana.florez@manuelita.com</t>
  </si>
  <si>
    <t>143</t>
  </si>
  <si>
    <t>295</t>
  </si>
  <si>
    <t>447</t>
  </si>
  <si>
    <t>599</t>
  </si>
  <si>
    <t>751</t>
  </si>
  <si>
    <t>903</t>
  </si>
  <si>
    <t>isabel.fragozo@manuelita.com</t>
  </si>
  <si>
    <t>144</t>
  </si>
  <si>
    <t>296</t>
  </si>
  <si>
    <t>448</t>
  </si>
  <si>
    <t>600</t>
  </si>
  <si>
    <t>752</t>
  </si>
  <si>
    <t>904</t>
  </si>
  <si>
    <t>juley.velandia@manuelita.com</t>
  </si>
  <si>
    <t>145</t>
  </si>
  <si>
    <t>297</t>
  </si>
  <si>
    <t>449</t>
  </si>
  <si>
    <t>601</t>
  </si>
  <si>
    <t>753</t>
  </si>
  <si>
    <t>905</t>
  </si>
  <si>
    <t>camilo.zambrano@manuelita.com</t>
  </si>
  <si>
    <t>146</t>
  </si>
  <si>
    <t>298</t>
  </si>
  <si>
    <t>450</t>
  </si>
  <si>
    <t>602</t>
  </si>
  <si>
    <t>754</t>
  </si>
  <si>
    <t>906</t>
  </si>
  <si>
    <t>147</t>
  </si>
  <si>
    <t>299</t>
  </si>
  <si>
    <t>451</t>
  </si>
  <si>
    <t>603</t>
  </si>
  <si>
    <t>755</t>
  </si>
  <si>
    <t>907</t>
  </si>
  <si>
    <t>auxiliarcampo.proveedores@manuelita.com</t>
  </si>
  <si>
    <t>148</t>
  </si>
  <si>
    <t>300</t>
  </si>
  <si>
    <t>452</t>
  </si>
  <si>
    <t>604</t>
  </si>
  <si>
    <t>756</t>
  </si>
  <si>
    <t>908</t>
  </si>
  <si>
    <t>control.biologico@manuelita.com</t>
  </si>
  <si>
    <t>149</t>
  </si>
  <si>
    <t>301</t>
  </si>
  <si>
    <t>453</t>
  </si>
  <si>
    <t>605</t>
  </si>
  <si>
    <t>757</t>
  </si>
  <si>
    <t>909</t>
  </si>
  <si>
    <t>gvalencia@manuelita.com</t>
  </si>
  <si>
    <t>150</t>
  </si>
  <si>
    <t>302</t>
  </si>
  <si>
    <t>454</t>
  </si>
  <si>
    <t>606</t>
  </si>
  <si>
    <t>758</t>
  </si>
  <si>
    <t>910</t>
  </si>
  <si>
    <t>SORTEO</t>
  </si>
  <si>
    <t>Nos. Faltantes en Sorteo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</si>
</sst>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30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2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4" fontId="13" fillId="0" borderId="0" xfId="0" applyNumberFormat="1" applyFont="1" applyProtection="1">
      <protection hidden="1"/>
    </xf>
    <xf numFmtId="0" fontId="22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3" fontId="23" fillId="3" borderId="3" xfId="0" applyNumberFormat="1" applyFont="1" applyFill="1" applyBorder="1" applyAlignment="1" applyProtection="1">
      <alignment horizontal="centerContinuous"/>
      <protection hidden="1"/>
    </xf>
    <xf numFmtId="3" fontId="24" fillId="3" borderId="10" xfId="0" applyNumberFormat="1" applyFont="1" applyFill="1" applyBorder="1" applyAlignment="1" applyProtection="1">
      <alignment horizontal="center"/>
      <protection hidden="1"/>
    </xf>
    <xf numFmtId="3" fontId="24" fillId="3" borderId="12" xfId="0" applyNumberFormat="1" applyFont="1" applyFill="1" applyBorder="1" applyAlignment="1" applyProtection="1">
      <alignment horizontal="center"/>
      <protection hidden="1"/>
    </xf>
    <xf numFmtId="3" fontId="23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6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locked="0"/>
    </xf>
    <xf numFmtId="0" fontId="26" fillId="0" borderId="0" xfId="0" applyFont="1"/>
    <xf numFmtId="0" fontId="27" fillId="0" borderId="32" xfId="0" applyFont="1" applyBorder="1" applyAlignment="1">
      <alignment horizontal="center"/>
    </xf>
    <xf numFmtId="41" fontId="27" fillId="0" borderId="32" xfId="6" applyFont="1" applyBorder="1" applyAlignment="1">
      <alignment horizontal="center"/>
    </xf>
    <xf numFmtId="41" fontId="26" fillId="0" borderId="0" xfId="6" applyFont="1"/>
    <xf numFmtId="0" fontId="27" fillId="0" borderId="3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3" fontId="6" fillId="5" borderId="35" xfId="0" applyNumberFormat="1" applyFont="1" applyFill="1" applyBorder="1" applyAlignment="1" applyProtection="1">
      <alignment horizontal="center" vertical="center"/>
      <protection hidden="1"/>
    </xf>
    <xf numFmtId="3" fontId="6" fillId="5" borderId="36" xfId="0" applyNumberFormat="1" applyFont="1" applyFill="1" applyBorder="1" applyAlignment="1" applyProtection="1">
      <alignment horizontal="center" vertical="center"/>
      <protection hidden="1"/>
    </xf>
    <xf numFmtId="0" fontId="4" fillId="8" borderId="33" xfId="0" applyFont="1" applyFill="1" applyBorder="1" applyAlignment="1" applyProtection="1">
      <alignment horizontal="center" vertical="center"/>
      <protection hidden="1"/>
    </xf>
    <xf numFmtId="0" fontId="4" fillId="8" borderId="34" xfId="0" applyFont="1" applyFill="1" applyBorder="1" applyAlignment="1" applyProtection="1">
      <alignment horizontal="center" vertical="center"/>
      <protection hidden="1"/>
    </xf>
    <xf numFmtId="0" fontId="26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center"/>
      <protection hidden="1"/>
    </xf>
    <xf numFmtId="0" fontId="26" fillId="0" borderId="32" xfId="0" applyFont="1" applyBorder="1"/>
    <xf numFmtId="0" fontId="26" fillId="10" borderId="32" xfId="0" applyFont="1" applyFill="1" applyBorder="1"/>
    <xf numFmtId="3" fontId="29" fillId="4" borderId="37" xfId="0" applyNumberFormat="1" applyFont="1" applyFill="1" applyBorder="1" applyAlignment="1" applyProtection="1">
      <alignment horizontal="center"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  <xf numFmtId="0" fontId="28" fillId="11" borderId="38" xfId="0" applyFont="1" applyFill="1" applyBorder="1" applyAlignment="1">
      <alignment horizontal="center"/>
    </xf>
    <xf numFmtId="0" fontId="28" fillId="11" borderId="39" xfId="0" applyFont="1" applyFill="1" applyBorder="1" applyAlignment="1">
      <alignment horizontal="center"/>
    </xf>
    <xf numFmtId="0" fontId="28" fillId="11" borderId="40" xfId="0" applyFont="1" applyFill="1" applyBorder="1" applyAlignment="1">
      <alignment horizontal="center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  <xdr:oneCellAnchor>
    <xdr:from>
      <xdr:col>5</xdr:col>
      <xdr:colOff>440691</xdr:colOff>
      <xdr:row>7</xdr:row>
      <xdr:rowOff>73378</xdr:rowOff>
    </xdr:from>
    <xdr:ext cx="1684117" cy="792000"/>
    <xdr:sp macro="" textlink="">
      <xdr:nvSpPr>
        <xdr:cNvPr id="7" name="Rectángulo 6"/>
        <xdr:cNvSpPr/>
      </xdr:nvSpPr>
      <xdr:spPr>
        <a:xfrm>
          <a:off x="6624614" y="1861147"/>
          <a:ext cx="1684117" cy="792000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/>
          </a:prstTxWarp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Oportunidades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6" width="9.6640625" style="4"/>
    <col min="7" max="7" width="12.21875" style="4" bestFit="1" customWidth="1"/>
    <col min="8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116" t="s">
        <v>171</v>
      </c>
      <c r="D2" s="116"/>
    </row>
    <row r="3" spans="2:9" ht="21" x14ac:dyDescent="0.35">
      <c r="B3" s="2"/>
      <c r="C3" s="116"/>
      <c r="D3" s="116"/>
    </row>
    <row r="4" spans="2:9" ht="21" customHeight="1" x14ac:dyDescent="0.25">
      <c r="C4" s="116"/>
      <c r="D4" s="116"/>
    </row>
    <row r="5" spans="2:9" ht="15.75" customHeight="1" x14ac:dyDescent="0.25">
      <c r="C5" s="116"/>
      <c r="D5" s="116"/>
      <c r="G5" s="5"/>
    </row>
    <row r="6" spans="2:9" ht="21" x14ac:dyDescent="0.35">
      <c r="C6" s="6" t="s">
        <v>112</v>
      </c>
      <c r="D6" s="7">
        <v>2</v>
      </c>
    </row>
    <row r="7" spans="2:9" ht="21" x14ac:dyDescent="0.35">
      <c r="C7" s="6" t="s">
        <v>113</v>
      </c>
      <c r="D7" s="7" t="s">
        <v>187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IF(VLOOKUP($C$9,Plantilla!$A$5:$N$156,1)=$C$9,VLOOKUP($C$9,Plantilla!$A$5:$N$156,2),"NO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IF(VLOOKUP($C$9,Plantilla!$A$5:$N$156,1)=$C$9,VLOOKUP($C$9,Plantilla!$A$5:$N$156,3),"NO EXISTE")</f>
        <v>0</v>
      </c>
      <c r="G11" s="110"/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114" t="s">
        <v>2</v>
      </c>
      <c r="C13" s="10" t="s">
        <v>8</v>
      </c>
      <c r="D13" s="11" t="s">
        <v>10</v>
      </c>
      <c r="G13" s="107" t="s">
        <v>1259</v>
      </c>
    </row>
    <row r="14" spans="2:9" ht="18.75" x14ac:dyDescent="0.25">
      <c r="B14" s="115"/>
      <c r="C14" s="12" t="s">
        <v>9</v>
      </c>
      <c r="D14" s="13" t="s">
        <v>11</v>
      </c>
      <c r="G14" s="108">
        <v>2024</v>
      </c>
    </row>
    <row r="15" spans="2:9" s="17" customFormat="1" ht="28.5" customHeight="1" x14ac:dyDescent="0.2">
      <c r="B15" s="14" t="s">
        <v>129</v>
      </c>
      <c r="C15" s="15">
        <f>IF(VLOOKUP($C$9,Plantilla!$A$5:$N$156,1)=$C$9,VLOOKUP($C$9,Plantilla!$A$5:$N$156,4),"NO EXISTE")</f>
        <v>0</v>
      </c>
      <c r="D15" s="16">
        <f>IF(VLOOKUP($C$9,Plantilla!$A$5:$N$156,1)=$C$9,VLOOKUP($C$9,Plantilla!$A$5:$N$156,10),"NO EXISTE")</f>
        <v>0</v>
      </c>
      <c r="E15" s="85"/>
      <c r="G15" s="105" t="str">
        <f>IF(ISERROR(VLOOKUP($C$9,'Sorteo 2024'!$A$2:$I$152,1,0)),"0",VLOOKUP($C$9,'Sorteo 2024'!$A$2:$I$152,4,0))</f>
        <v>0</v>
      </c>
    </row>
    <row r="16" spans="2:9" s="17" customFormat="1" ht="28.5" customHeight="1" x14ac:dyDescent="0.2">
      <c r="B16" s="14" t="s">
        <v>4</v>
      </c>
      <c r="C16" s="15">
        <f>IF(VLOOKUP($C$9,Plantilla!$A$5:$N$156,1)=$C$9,VLOOKUP($C$9,Plantilla!$A$5:$N$156,5),"NO EXISTE")</f>
        <v>0</v>
      </c>
      <c r="D16" s="16">
        <f>IF(VLOOKUP($C$9,Plantilla!$A$5:$N$156,1)=$C$9,VLOOKUP($C$9,Plantilla!$A$5:$N$156,11),"NO EXISTE")</f>
        <v>0</v>
      </c>
      <c r="G16" s="105" t="str">
        <f>IF(ISERROR(VLOOKUP($C$9,'Sorteo 2024'!$A$2:$I$152,1,0)),"0",VLOOKUP($C$9,'Sorteo 2024'!$A$2:$I$152,5,0))</f>
        <v>0</v>
      </c>
    </row>
    <row r="17" spans="2:7" s="17" customFormat="1" ht="28.5" customHeight="1" x14ac:dyDescent="0.2">
      <c r="B17" s="14" t="s">
        <v>149</v>
      </c>
      <c r="C17" s="15">
        <f>IF(VLOOKUP($C$9,Plantilla!$A$5:$N$156,1)=$C$9,VLOOKUP($C$9,Plantilla!$A$5:$N$156,6),"NO EXISTE")</f>
        <v>0</v>
      </c>
      <c r="D17" s="16">
        <v>0</v>
      </c>
      <c r="G17" s="105" t="str">
        <f>IF(ISERROR(VLOOKUP($C$9,'Sorteo 2024'!$A$2:$I$152,1,0)),"0",VLOOKUP($C$9,'Sorteo 2024'!$A$2:$I$152,6,0))</f>
        <v>0</v>
      </c>
    </row>
    <row r="18" spans="2:7" s="17" customFormat="1" ht="28.5" customHeight="1" x14ac:dyDescent="0.2">
      <c r="B18" s="14" t="s">
        <v>186</v>
      </c>
      <c r="C18" s="15">
        <f>IF(VLOOKUP($C$9,Plantilla!$A$5:$N$156,1)=$C$9,VLOOKUP($C$9,Plantilla!$A$5:$N$156,7),"NO EXISTE")</f>
        <v>0</v>
      </c>
      <c r="D18" s="16">
        <f>IF(VLOOKUP($C$9,Plantilla!$A$5:$N$156,1)=$C$9,VLOOKUP($C$9,Plantilla!$A$5:$N$156,12),"NO EXISTE")</f>
        <v>0</v>
      </c>
      <c r="G18" s="105" t="str">
        <f>IF(ISERROR(VLOOKUP($C$9,'Sorteo 2024'!$A$2:$I$152,1,0)),"0",VLOOKUP($C$9,'Sorteo 2024'!$A$2:$I$152,7,0))</f>
        <v>0</v>
      </c>
    </row>
    <row r="19" spans="2:7" s="17" customFormat="1" ht="28.5" customHeight="1" x14ac:dyDescent="0.2">
      <c r="B19" s="14" t="s">
        <v>185</v>
      </c>
      <c r="C19" s="15">
        <f>IF(VLOOKUP($C$9,Plantilla!$A$5:$N$156,1)=$C$9,VLOOKUP($C$9,Plantilla!$A$5:$N$156,8),"NO EXISTE")</f>
        <v>0</v>
      </c>
      <c r="D19" s="16">
        <f>IF(VLOOKUP($C$9,Plantilla!$A$5:$N$156,1)=$C$9,VLOOKUP($C$9,Plantilla!$A$5:$N$156,13),"NO EXISTE")</f>
        <v>0</v>
      </c>
      <c r="G19" s="105" t="str">
        <f>IF(ISERROR(VLOOKUP($C$9,'Sorteo 2024'!$A$2:$I$152,1,0)),"0",VLOOKUP($C$9,'Sorteo 2024'!$A$2:$I$152,8,0))</f>
        <v>0</v>
      </c>
    </row>
    <row r="20" spans="2:7" s="17" customFormat="1" ht="28.5" customHeight="1" thickBot="1" x14ac:dyDescent="0.25">
      <c r="B20" s="14" t="s">
        <v>6</v>
      </c>
      <c r="C20" s="15">
        <f>IF(VLOOKUP($C$9,Plantilla!$A$5:$N$156,1)=$C$9,VLOOKUP($C$9,Plantilla!$A$5:$N$156,9),"NO EXISTE")</f>
        <v>0</v>
      </c>
      <c r="D20" s="16">
        <v>0</v>
      </c>
      <c r="G20" s="106" t="str">
        <f>IF(ISERROR(VLOOKUP($C$9,'Sorteo 2024'!$A$2:$I$152,1,0)),"0",VLOOKUP($C$9,'Sorteo 2024'!$A$2:$I$152,9,0))</f>
        <v>0</v>
      </c>
    </row>
    <row r="21" spans="2:7" s="17" customFormat="1" ht="28.5" customHeight="1" x14ac:dyDescent="0.2">
      <c r="B21" s="18" t="s">
        <v>189</v>
      </c>
      <c r="C21" s="19">
        <v>0</v>
      </c>
      <c r="D21" s="20">
        <f>IF(VLOOKUP($C$9,Plantilla!$A$5:$N$156,1)=$C$9,VLOOKUP($C$9,Plantilla!$A$5:$N$156,14),"NO EXISTE")</f>
        <v>0</v>
      </c>
    </row>
    <row r="22" spans="2:7" s="17" customFormat="1" ht="28.5" customHeight="1" thickBot="1" x14ac:dyDescent="0.35">
      <c r="B22" s="21" t="s">
        <v>7</v>
      </c>
      <c r="C22" s="22">
        <f>SUM(C15:C21)</f>
        <v>0</v>
      </c>
      <c r="D22" s="23">
        <f>SUM(D15:D21)</f>
        <v>0</v>
      </c>
      <c r="F22" s="24"/>
      <c r="G22" s="9"/>
    </row>
    <row r="23" spans="2:7" ht="18.75" customHeight="1" x14ac:dyDescent="0.25">
      <c r="B23" s="63">
        <f>IF(VLOOKUP($C$9,Plantilla!$A$5:$O$156,1)=$C$9,VLOOKUP($C$9,Plantilla!$A$5:$O$156,15),"NO EXISTE")</f>
        <v>0</v>
      </c>
      <c r="C23" s="63"/>
      <c r="D23" s="63"/>
    </row>
    <row r="24" spans="2:7" ht="38.25" customHeight="1" x14ac:dyDescent="0.25">
      <c r="B24" s="117"/>
      <c r="C24" s="117"/>
      <c r="D24" s="117"/>
    </row>
    <row r="25" spans="2:7" x14ac:dyDescent="0.25">
      <c r="B25" s="64"/>
    </row>
    <row r="26" spans="2:7" x14ac:dyDescent="0.25">
      <c r="B26" s="64"/>
    </row>
  </sheetData>
  <sheetProtection algorithmName="SHA-512" hashValue="u/jEVpim00hiIvKNWa2wcKngeAq2wFius8VXrj8cR1qEZIiYYnrWarwxUx3FzMcjUWRH+UZIrZygnsq4GKabGw==" saltValue="sCpu/Lk/z7yUEu5Hzcxx0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161"/>
  <sheetViews>
    <sheetView showGridLines="0" zoomScale="70" zoomScaleNormal="70" workbookViewId="0">
      <pane ySplit="5" topLeftCell="A6" activePane="bottomLeft" state="frozen"/>
      <selection pane="bottomLeft" activeCell="D1" sqref="D1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3" width="14" style="56" hidden="1" customWidth="1" outlineLevel="1"/>
    <col min="14" max="14" width="14" style="84" hidden="1" customWidth="1" outlineLevel="1"/>
    <col min="15" max="15" width="9.88671875" style="62" hidden="1" customWidth="1" outlineLevel="1"/>
    <col min="16" max="16" width="9.88671875" style="56" bestFit="1" customWidth="1" collapsed="1"/>
    <col min="17" max="16384" width="9.6640625" style="56"/>
  </cols>
  <sheetData>
    <row r="1" spans="1:15" s="27" customFormat="1" ht="18.75" thickBot="1" x14ac:dyDescent="0.3">
      <c r="A1" s="25" t="s">
        <v>60</v>
      </c>
      <c r="B1" s="26"/>
      <c r="D1" s="28" t="s">
        <v>188</v>
      </c>
      <c r="N1" s="76"/>
      <c r="O1" s="61"/>
    </row>
    <row r="2" spans="1:15" s="27" customFormat="1" ht="18" x14ac:dyDescent="0.25">
      <c r="A2" s="25" t="s">
        <v>12</v>
      </c>
      <c r="B2" s="26"/>
      <c r="D2" s="29" t="str">
        <f>CONCATENATE("DESCUENTOS ",D1," DE 2024")</f>
        <v>DESCUENTOS NOV 30 DE 2024</v>
      </c>
      <c r="E2" s="30"/>
      <c r="F2" s="30"/>
      <c r="G2" s="30"/>
      <c r="H2" s="30"/>
      <c r="I2" s="30"/>
      <c r="J2" s="31" t="str">
        <f>CONCATENATE("SALDOS ",D1," DE 2024")</f>
        <v>SALDOS NOV 30 DE 2024</v>
      </c>
      <c r="K2" s="32"/>
      <c r="L2" s="32"/>
      <c r="M2" s="32"/>
      <c r="N2" s="77"/>
      <c r="O2" s="61"/>
    </row>
    <row r="3" spans="1:15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180</v>
      </c>
      <c r="H3" s="35" t="s">
        <v>34</v>
      </c>
      <c r="I3" s="35" t="s">
        <v>34</v>
      </c>
      <c r="J3" s="36" t="s">
        <v>37</v>
      </c>
      <c r="K3" s="37" t="s">
        <v>37</v>
      </c>
      <c r="L3" s="37" t="s">
        <v>37</v>
      </c>
      <c r="M3" s="37" t="s">
        <v>37</v>
      </c>
      <c r="N3" s="78" t="s">
        <v>37</v>
      </c>
      <c r="O3" s="61"/>
    </row>
    <row r="4" spans="1:15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181</v>
      </c>
      <c r="H4" s="43" t="s">
        <v>185</v>
      </c>
      <c r="I4" s="43" t="s">
        <v>36</v>
      </c>
      <c r="J4" s="44" t="s">
        <v>3</v>
      </c>
      <c r="K4" s="45" t="s">
        <v>35</v>
      </c>
      <c r="L4" s="45" t="s">
        <v>179</v>
      </c>
      <c r="M4" s="45" t="s">
        <v>185</v>
      </c>
      <c r="N4" s="79" t="s">
        <v>67</v>
      </c>
      <c r="O4" s="61"/>
    </row>
    <row r="5" spans="1:15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1">
        <v>0</v>
      </c>
      <c r="J5" s="52">
        <v>0</v>
      </c>
      <c r="K5" s="53">
        <v>0</v>
      </c>
      <c r="L5" s="53">
        <v>0</v>
      </c>
      <c r="M5" s="53">
        <v>0</v>
      </c>
      <c r="N5" s="80">
        <v>0</v>
      </c>
      <c r="O5" s="61"/>
    </row>
    <row r="6" spans="1:15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16250</v>
      </c>
      <c r="I6" s="57">
        <v>19124</v>
      </c>
      <c r="J6" s="57">
        <v>0</v>
      </c>
      <c r="K6" s="57">
        <v>0</v>
      </c>
      <c r="L6" s="57">
        <v>0</v>
      </c>
      <c r="M6" s="57">
        <v>32500</v>
      </c>
      <c r="N6" s="81">
        <v>0</v>
      </c>
    </row>
    <row r="7" spans="1:15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16250</v>
      </c>
      <c r="I7" s="57">
        <v>19124</v>
      </c>
      <c r="J7" s="57">
        <v>0</v>
      </c>
      <c r="K7" s="57">
        <v>0</v>
      </c>
      <c r="L7" s="57">
        <v>0</v>
      </c>
      <c r="M7" s="57">
        <v>32500</v>
      </c>
      <c r="N7" s="81">
        <v>0</v>
      </c>
    </row>
    <row r="8" spans="1:15" x14ac:dyDescent="0.2">
      <c r="A8" s="54">
        <v>6292349</v>
      </c>
      <c r="B8" s="55">
        <v>72963</v>
      </c>
      <c r="C8" s="56" t="s">
        <v>150</v>
      </c>
      <c r="D8" s="57">
        <v>0</v>
      </c>
      <c r="E8" s="57">
        <v>0</v>
      </c>
      <c r="F8" s="57">
        <v>0</v>
      </c>
      <c r="G8" s="57">
        <v>0</v>
      </c>
      <c r="H8" s="57">
        <v>16250</v>
      </c>
      <c r="I8" s="57">
        <v>19124</v>
      </c>
      <c r="J8" s="57">
        <v>0</v>
      </c>
      <c r="K8" s="57">
        <v>0</v>
      </c>
      <c r="L8" s="57">
        <v>0</v>
      </c>
      <c r="M8" s="57">
        <v>32500</v>
      </c>
      <c r="N8" s="82">
        <v>0</v>
      </c>
      <c r="O8" s="62" t="s">
        <v>161</v>
      </c>
    </row>
    <row r="9" spans="1:15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16250</v>
      </c>
      <c r="I9" s="57">
        <v>19124</v>
      </c>
      <c r="J9" s="57">
        <v>0</v>
      </c>
      <c r="K9" s="57">
        <v>0</v>
      </c>
      <c r="L9" s="57">
        <v>0</v>
      </c>
      <c r="M9" s="57">
        <v>32500</v>
      </c>
      <c r="N9" s="81">
        <v>0</v>
      </c>
    </row>
    <row r="10" spans="1:15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16250</v>
      </c>
      <c r="I10" s="57">
        <v>19124</v>
      </c>
      <c r="J10" s="57">
        <v>0</v>
      </c>
      <c r="K10" s="57">
        <v>0</v>
      </c>
      <c r="L10" s="57">
        <v>0</v>
      </c>
      <c r="M10" s="57">
        <v>32500</v>
      </c>
      <c r="N10" s="81">
        <v>0</v>
      </c>
      <c r="O10" s="62" t="s">
        <v>161</v>
      </c>
    </row>
    <row r="11" spans="1:15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16250</v>
      </c>
      <c r="I11" s="57">
        <v>19124</v>
      </c>
      <c r="J11" s="57">
        <v>0</v>
      </c>
      <c r="K11" s="57">
        <v>0</v>
      </c>
      <c r="L11" s="57">
        <v>0</v>
      </c>
      <c r="M11" s="57">
        <v>32500</v>
      </c>
      <c r="N11" s="81">
        <v>0</v>
      </c>
    </row>
    <row r="12" spans="1:15" x14ac:dyDescent="0.2">
      <c r="A12" s="54">
        <v>6626363</v>
      </c>
      <c r="B12" s="55">
        <v>87037</v>
      </c>
      <c r="C12" s="56" t="s">
        <v>99</v>
      </c>
      <c r="D12" s="57">
        <v>0</v>
      </c>
      <c r="E12" s="57">
        <v>0</v>
      </c>
      <c r="F12" s="57">
        <v>0</v>
      </c>
      <c r="G12" s="57">
        <v>0</v>
      </c>
      <c r="H12" s="57">
        <v>16250</v>
      </c>
      <c r="I12" s="57">
        <v>19124</v>
      </c>
      <c r="J12" s="57">
        <v>0</v>
      </c>
      <c r="K12" s="57">
        <v>0</v>
      </c>
      <c r="L12" s="57">
        <v>0</v>
      </c>
      <c r="M12" s="57">
        <v>32500</v>
      </c>
      <c r="N12" s="81">
        <v>0</v>
      </c>
    </row>
    <row r="13" spans="1:15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5830.875</v>
      </c>
      <c r="G13" s="57">
        <v>0</v>
      </c>
      <c r="H13" s="57">
        <v>16250</v>
      </c>
      <c r="I13" s="57">
        <v>19124</v>
      </c>
      <c r="J13" s="57">
        <v>456250</v>
      </c>
      <c r="K13" s="57">
        <v>0</v>
      </c>
      <c r="L13" s="57">
        <v>0</v>
      </c>
      <c r="M13" s="57">
        <v>32500</v>
      </c>
      <c r="N13" s="81">
        <v>0</v>
      </c>
    </row>
    <row r="14" spans="1:15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16250</v>
      </c>
      <c r="I14" s="57">
        <v>19124</v>
      </c>
      <c r="J14" s="57">
        <v>0</v>
      </c>
      <c r="K14" s="57">
        <v>0</v>
      </c>
      <c r="L14" s="57">
        <v>0</v>
      </c>
      <c r="M14" s="57">
        <v>32500</v>
      </c>
      <c r="N14" s="81">
        <v>0</v>
      </c>
    </row>
    <row r="15" spans="1:15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16250</v>
      </c>
      <c r="I15" s="57">
        <v>19124</v>
      </c>
      <c r="J15" s="57">
        <v>0</v>
      </c>
      <c r="K15" s="57">
        <v>0</v>
      </c>
      <c r="L15" s="57">
        <v>0</v>
      </c>
      <c r="M15" s="57">
        <v>32500</v>
      </c>
      <c r="N15" s="81">
        <v>0</v>
      </c>
    </row>
    <row r="16" spans="1:15" x14ac:dyDescent="0.2">
      <c r="A16" s="54">
        <v>14696901</v>
      </c>
      <c r="B16" s="55">
        <v>197997</v>
      </c>
      <c r="C16" s="56" t="s">
        <v>125</v>
      </c>
      <c r="D16" s="57">
        <v>0</v>
      </c>
      <c r="E16" s="57">
        <v>0</v>
      </c>
      <c r="F16" s="57">
        <v>0</v>
      </c>
      <c r="G16" s="57">
        <v>0</v>
      </c>
      <c r="H16" s="57">
        <v>16250</v>
      </c>
      <c r="I16" s="57">
        <v>19124</v>
      </c>
      <c r="J16" s="57">
        <v>0</v>
      </c>
      <c r="K16" s="57">
        <v>0</v>
      </c>
      <c r="L16" s="57">
        <v>0</v>
      </c>
      <c r="M16" s="57">
        <v>32500</v>
      </c>
      <c r="N16" s="81">
        <v>0</v>
      </c>
    </row>
    <row r="17" spans="1:15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16250</v>
      </c>
      <c r="I17" s="57">
        <v>19124</v>
      </c>
      <c r="J17" s="57">
        <v>0</v>
      </c>
      <c r="K17" s="57">
        <v>0</v>
      </c>
      <c r="L17" s="57">
        <v>0</v>
      </c>
      <c r="M17" s="57">
        <v>32500</v>
      </c>
      <c r="N17" s="81">
        <v>0</v>
      </c>
    </row>
    <row r="18" spans="1:15" x14ac:dyDescent="0.2">
      <c r="A18" s="54">
        <v>14699558</v>
      </c>
      <c r="B18" s="55">
        <v>190967</v>
      </c>
      <c r="C18" s="56" t="s">
        <v>177</v>
      </c>
      <c r="D18" s="57">
        <v>0</v>
      </c>
      <c r="E18" s="57">
        <v>0</v>
      </c>
      <c r="F18" s="57">
        <v>0</v>
      </c>
      <c r="G18" s="57">
        <v>0</v>
      </c>
      <c r="H18" s="57">
        <v>16250</v>
      </c>
      <c r="I18" s="57">
        <v>19124</v>
      </c>
      <c r="J18" s="57">
        <v>0</v>
      </c>
      <c r="K18" s="57">
        <v>0</v>
      </c>
      <c r="L18" s="57">
        <v>0</v>
      </c>
      <c r="M18" s="57">
        <v>32500</v>
      </c>
      <c r="N18" s="81">
        <v>0</v>
      </c>
    </row>
    <row r="19" spans="1:15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16250</v>
      </c>
      <c r="I19" s="57">
        <v>19124</v>
      </c>
      <c r="J19" s="57">
        <v>0</v>
      </c>
      <c r="K19" s="57">
        <v>0</v>
      </c>
      <c r="L19" s="57">
        <v>0</v>
      </c>
      <c r="M19" s="57">
        <v>32500</v>
      </c>
      <c r="N19" s="81">
        <v>0</v>
      </c>
    </row>
    <row r="20" spans="1:15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7987.5</v>
      </c>
      <c r="G20" s="57">
        <v>45000</v>
      </c>
      <c r="H20" s="57">
        <v>16250</v>
      </c>
      <c r="I20" s="57">
        <v>19124</v>
      </c>
      <c r="J20" s="57">
        <v>675000</v>
      </c>
      <c r="K20" s="57">
        <v>0</v>
      </c>
      <c r="L20" s="57">
        <v>0</v>
      </c>
      <c r="M20" s="57">
        <v>32500</v>
      </c>
      <c r="N20" s="81">
        <v>0</v>
      </c>
    </row>
    <row r="21" spans="1:15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16250</v>
      </c>
      <c r="I21" s="57">
        <v>19124</v>
      </c>
      <c r="J21" s="57">
        <v>0</v>
      </c>
      <c r="K21" s="57">
        <v>0</v>
      </c>
      <c r="L21" s="57">
        <v>0</v>
      </c>
      <c r="M21" s="57">
        <v>32500</v>
      </c>
      <c r="N21" s="81">
        <v>0</v>
      </c>
    </row>
    <row r="22" spans="1:15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16250</v>
      </c>
      <c r="I22" s="57">
        <v>19124</v>
      </c>
      <c r="J22" s="57">
        <v>0</v>
      </c>
      <c r="K22" s="57">
        <v>0</v>
      </c>
      <c r="L22" s="57">
        <v>0</v>
      </c>
      <c r="M22" s="57">
        <v>32500</v>
      </c>
      <c r="N22" s="81">
        <v>0</v>
      </c>
    </row>
    <row r="23" spans="1:15" x14ac:dyDescent="0.2">
      <c r="A23" s="54">
        <v>16222085</v>
      </c>
      <c r="B23" s="55">
        <v>585</v>
      </c>
      <c r="C23" s="56" t="s">
        <v>115</v>
      </c>
      <c r="D23" s="57">
        <v>0</v>
      </c>
      <c r="E23" s="57">
        <v>0</v>
      </c>
      <c r="F23" s="57">
        <v>0</v>
      </c>
      <c r="G23" s="57">
        <v>0</v>
      </c>
      <c r="H23" s="57">
        <v>16250</v>
      </c>
      <c r="I23" s="57">
        <v>19124</v>
      </c>
      <c r="J23" s="57">
        <v>0</v>
      </c>
      <c r="K23" s="57">
        <v>0</v>
      </c>
      <c r="L23" s="57">
        <v>0</v>
      </c>
      <c r="M23" s="57">
        <v>32500</v>
      </c>
      <c r="N23" s="81">
        <v>0</v>
      </c>
    </row>
    <row r="24" spans="1:15" x14ac:dyDescent="0.2">
      <c r="A24" s="54">
        <v>16242285</v>
      </c>
      <c r="B24" s="55" t="s">
        <v>70</v>
      </c>
      <c r="C24" s="56" t="s">
        <v>138</v>
      </c>
      <c r="D24" s="57">
        <v>0</v>
      </c>
      <c r="E24" s="57">
        <v>0</v>
      </c>
      <c r="F24" s="57">
        <v>0</v>
      </c>
      <c r="G24" s="57">
        <v>0</v>
      </c>
      <c r="H24" s="57">
        <v>65000</v>
      </c>
      <c r="I24" s="57">
        <v>38248</v>
      </c>
      <c r="J24" s="57">
        <v>0</v>
      </c>
      <c r="K24" s="57">
        <v>0</v>
      </c>
      <c r="L24" s="57">
        <v>0</v>
      </c>
      <c r="M24" s="57">
        <v>0</v>
      </c>
      <c r="N24" s="82">
        <v>-16332</v>
      </c>
      <c r="O24" s="62" t="s">
        <v>198</v>
      </c>
    </row>
    <row r="25" spans="1:15" x14ac:dyDescent="0.2">
      <c r="A25" s="54">
        <v>16242451</v>
      </c>
      <c r="B25" s="55" t="s">
        <v>70</v>
      </c>
      <c r="C25" s="56" t="s">
        <v>139</v>
      </c>
      <c r="D25" s="57">
        <v>0</v>
      </c>
      <c r="E25" s="57">
        <v>0</v>
      </c>
      <c r="F25" s="57">
        <v>0</v>
      </c>
      <c r="G25" s="57">
        <v>0</v>
      </c>
      <c r="H25" s="57">
        <v>65000</v>
      </c>
      <c r="I25" s="57">
        <v>38248</v>
      </c>
      <c r="J25" s="57">
        <v>0</v>
      </c>
      <c r="K25" s="57">
        <v>0</v>
      </c>
      <c r="L25" s="57">
        <v>0</v>
      </c>
      <c r="M25" s="57">
        <v>0</v>
      </c>
      <c r="N25" s="82">
        <v>123922</v>
      </c>
      <c r="O25" s="62" t="s">
        <v>199</v>
      </c>
    </row>
    <row r="26" spans="1:15" x14ac:dyDescent="0.2">
      <c r="A26" s="54">
        <v>16268263</v>
      </c>
      <c r="B26" s="55" t="s">
        <v>70</v>
      </c>
      <c r="C26" s="56" t="s">
        <v>178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24488</v>
      </c>
      <c r="J26" s="57">
        <v>0</v>
      </c>
      <c r="K26" s="57">
        <v>0</v>
      </c>
      <c r="L26" s="57">
        <v>0</v>
      </c>
      <c r="M26" s="57">
        <v>0</v>
      </c>
      <c r="N26" s="82">
        <v>-512</v>
      </c>
      <c r="O26" s="62" t="s">
        <v>198</v>
      </c>
    </row>
    <row r="27" spans="1:15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81">
        <v>0</v>
      </c>
    </row>
    <row r="28" spans="1:15" x14ac:dyDescent="0.2">
      <c r="A28" s="54">
        <v>16271896</v>
      </c>
      <c r="B28" s="55">
        <v>72930</v>
      </c>
      <c r="C28" s="56" t="s">
        <v>124</v>
      </c>
      <c r="D28" s="57">
        <v>0</v>
      </c>
      <c r="E28" s="57">
        <v>0</v>
      </c>
      <c r="F28" s="57">
        <v>0</v>
      </c>
      <c r="G28" s="57">
        <v>0</v>
      </c>
      <c r="H28" s="57">
        <v>16250</v>
      </c>
      <c r="I28" s="57">
        <v>19124</v>
      </c>
      <c r="J28" s="57">
        <v>0</v>
      </c>
      <c r="K28" s="57">
        <v>0</v>
      </c>
      <c r="L28" s="57">
        <v>0</v>
      </c>
      <c r="M28" s="57">
        <v>32500</v>
      </c>
      <c r="N28" s="82">
        <v>0</v>
      </c>
      <c r="O28" s="62" t="s">
        <v>161</v>
      </c>
    </row>
    <row r="29" spans="1:15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16250</v>
      </c>
      <c r="I29" s="57">
        <v>19124</v>
      </c>
      <c r="J29" s="57">
        <v>0</v>
      </c>
      <c r="K29" s="57">
        <v>0</v>
      </c>
      <c r="L29" s="57">
        <v>0</v>
      </c>
      <c r="M29" s="57">
        <v>32500</v>
      </c>
      <c r="N29" s="81">
        <v>0</v>
      </c>
    </row>
    <row r="30" spans="1:15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65000</v>
      </c>
      <c r="N30" s="81">
        <v>0</v>
      </c>
    </row>
    <row r="31" spans="1:15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16250</v>
      </c>
      <c r="N31" s="81">
        <v>0</v>
      </c>
    </row>
    <row r="32" spans="1:15" x14ac:dyDescent="0.2">
      <c r="A32" s="54">
        <v>16278562</v>
      </c>
      <c r="B32" s="55">
        <v>78187</v>
      </c>
      <c r="C32" s="56" t="s">
        <v>108</v>
      </c>
      <c r="D32" s="57">
        <v>0</v>
      </c>
      <c r="E32" s="57">
        <v>0</v>
      </c>
      <c r="F32" s="57">
        <v>0</v>
      </c>
      <c r="G32" s="57">
        <v>0</v>
      </c>
      <c r="H32" s="57">
        <v>16250</v>
      </c>
      <c r="I32" s="57">
        <v>19124</v>
      </c>
      <c r="J32" s="57">
        <v>0</v>
      </c>
      <c r="K32" s="57">
        <v>0</v>
      </c>
      <c r="L32" s="57">
        <v>0</v>
      </c>
      <c r="M32" s="57">
        <v>32500</v>
      </c>
      <c r="N32" s="81">
        <v>0</v>
      </c>
    </row>
    <row r="33" spans="1:15" x14ac:dyDescent="0.2">
      <c r="A33" s="54">
        <v>16279127</v>
      </c>
      <c r="B33" s="55">
        <v>199970</v>
      </c>
      <c r="C33" s="56" t="s">
        <v>18</v>
      </c>
      <c r="D33" s="57">
        <v>75000</v>
      </c>
      <c r="E33" s="57">
        <v>0</v>
      </c>
      <c r="F33" s="57">
        <v>798.75</v>
      </c>
      <c r="G33" s="57">
        <v>0</v>
      </c>
      <c r="H33" s="57">
        <v>16250</v>
      </c>
      <c r="I33" s="57">
        <v>19124</v>
      </c>
      <c r="J33" s="57">
        <v>0</v>
      </c>
      <c r="K33" s="57">
        <v>0</v>
      </c>
      <c r="L33" s="57">
        <v>0</v>
      </c>
      <c r="M33" s="57">
        <v>32500</v>
      </c>
      <c r="N33" s="81">
        <v>0</v>
      </c>
    </row>
    <row r="34" spans="1:15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16250</v>
      </c>
      <c r="I34" s="57">
        <v>19124</v>
      </c>
      <c r="J34" s="57">
        <v>0</v>
      </c>
      <c r="K34" s="57">
        <v>0</v>
      </c>
      <c r="L34" s="57">
        <v>0</v>
      </c>
      <c r="M34" s="57">
        <v>32500</v>
      </c>
      <c r="N34" s="82">
        <v>0</v>
      </c>
      <c r="O34" s="62" t="s">
        <v>161</v>
      </c>
    </row>
    <row r="35" spans="1:15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32500</v>
      </c>
      <c r="N35" s="81">
        <v>0</v>
      </c>
    </row>
    <row r="36" spans="1:15" s="58" customFormat="1" x14ac:dyDescent="0.2">
      <c r="A36" s="89">
        <v>16379882</v>
      </c>
      <c r="B36" s="90">
        <v>190576</v>
      </c>
      <c r="C36" s="58" t="s">
        <v>174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100000</v>
      </c>
      <c r="M36" s="91">
        <v>0</v>
      </c>
      <c r="N36" s="92">
        <v>0</v>
      </c>
      <c r="O36" s="93" t="s">
        <v>183</v>
      </c>
    </row>
    <row r="37" spans="1:15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16250</v>
      </c>
      <c r="I37" s="57">
        <v>19124</v>
      </c>
      <c r="J37" s="57">
        <v>0</v>
      </c>
      <c r="K37" s="57">
        <v>0</v>
      </c>
      <c r="L37" s="57">
        <v>0</v>
      </c>
      <c r="M37" s="57">
        <v>32500</v>
      </c>
      <c r="N37" s="81">
        <v>0</v>
      </c>
    </row>
    <row r="38" spans="1:15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16250</v>
      </c>
      <c r="I38" s="57">
        <v>19124</v>
      </c>
      <c r="J38" s="57">
        <v>0</v>
      </c>
      <c r="K38" s="57">
        <v>0</v>
      </c>
      <c r="L38" s="57">
        <v>0</v>
      </c>
      <c r="M38" s="57">
        <v>32500</v>
      </c>
      <c r="N38" s="83">
        <v>0</v>
      </c>
    </row>
    <row r="39" spans="1:15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16250</v>
      </c>
      <c r="I39" s="57">
        <v>19124</v>
      </c>
      <c r="J39" s="57">
        <v>0</v>
      </c>
      <c r="K39" s="57">
        <v>0</v>
      </c>
      <c r="L39" s="57">
        <v>0</v>
      </c>
      <c r="M39" s="57">
        <v>32500</v>
      </c>
      <c r="N39" s="81">
        <v>0</v>
      </c>
    </row>
    <row r="40" spans="1:15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16250</v>
      </c>
      <c r="I40" s="57">
        <v>19124</v>
      </c>
      <c r="J40" s="57">
        <v>0</v>
      </c>
      <c r="K40" s="57">
        <v>0</v>
      </c>
      <c r="L40" s="57">
        <v>0</v>
      </c>
      <c r="M40" s="57">
        <v>32500</v>
      </c>
      <c r="N40" s="81">
        <v>0</v>
      </c>
    </row>
    <row r="41" spans="1:15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16250</v>
      </c>
      <c r="N41" s="81">
        <v>0</v>
      </c>
    </row>
    <row r="42" spans="1:15" x14ac:dyDescent="0.2">
      <c r="A42" s="54">
        <v>16865860</v>
      </c>
      <c r="B42" s="55">
        <v>87557</v>
      </c>
      <c r="C42" s="56" t="s">
        <v>151</v>
      </c>
      <c r="D42" s="57">
        <v>0</v>
      </c>
      <c r="E42" s="57">
        <v>0</v>
      </c>
      <c r="F42" s="57">
        <v>0</v>
      </c>
      <c r="G42" s="57">
        <v>0</v>
      </c>
      <c r="H42" s="57">
        <v>16250</v>
      </c>
      <c r="I42" s="57">
        <v>19124</v>
      </c>
      <c r="J42" s="57">
        <v>0</v>
      </c>
      <c r="K42" s="57">
        <v>0</v>
      </c>
      <c r="L42" s="57">
        <v>0</v>
      </c>
      <c r="M42" s="57">
        <v>32500</v>
      </c>
      <c r="N42" s="81">
        <v>0</v>
      </c>
    </row>
    <row r="43" spans="1:15" s="70" customFormat="1" x14ac:dyDescent="0.2">
      <c r="A43" s="68">
        <v>16930768</v>
      </c>
      <c r="B43" s="69">
        <v>190096</v>
      </c>
      <c r="C43" s="70" t="s">
        <v>162</v>
      </c>
      <c r="D43" s="71">
        <v>0</v>
      </c>
      <c r="E43" s="71">
        <v>0</v>
      </c>
      <c r="F43" s="71">
        <v>0</v>
      </c>
      <c r="G43" s="71">
        <v>0</v>
      </c>
      <c r="H43" s="71">
        <v>16250</v>
      </c>
      <c r="I43" s="71">
        <v>19124</v>
      </c>
      <c r="J43" s="71">
        <v>0</v>
      </c>
      <c r="K43" s="71">
        <v>0</v>
      </c>
      <c r="L43" s="71">
        <v>0</v>
      </c>
      <c r="M43" s="71">
        <v>32500</v>
      </c>
      <c r="N43" s="74">
        <v>0</v>
      </c>
      <c r="O43" s="72"/>
    </row>
    <row r="44" spans="1:15" x14ac:dyDescent="0.2">
      <c r="A44" s="54">
        <v>16939624</v>
      </c>
      <c r="B44" s="55">
        <v>190955</v>
      </c>
      <c r="C44" s="56" t="s">
        <v>154</v>
      </c>
      <c r="D44" s="57">
        <v>0</v>
      </c>
      <c r="E44" s="57">
        <v>0</v>
      </c>
      <c r="F44" s="57">
        <v>0</v>
      </c>
      <c r="G44" s="57">
        <v>0</v>
      </c>
      <c r="H44" s="57">
        <v>16250</v>
      </c>
      <c r="I44" s="57">
        <v>19124</v>
      </c>
      <c r="J44" s="57">
        <v>0</v>
      </c>
      <c r="K44" s="57">
        <v>0</v>
      </c>
      <c r="L44" s="57">
        <v>0</v>
      </c>
      <c r="M44" s="57">
        <v>32500</v>
      </c>
      <c r="N44" s="81">
        <v>0</v>
      </c>
    </row>
    <row r="45" spans="1:15" x14ac:dyDescent="0.2">
      <c r="A45" s="54">
        <v>17316105</v>
      </c>
      <c r="B45" s="55">
        <v>193599</v>
      </c>
      <c r="C45" s="56" t="s">
        <v>21</v>
      </c>
      <c r="D45" s="57">
        <v>0</v>
      </c>
      <c r="E45" s="57">
        <v>0</v>
      </c>
      <c r="F45" s="57">
        <v>0</v>
      </c>
      <c r="G45" s="57">
        <v>0</v>
      </c>
      <c r="H45" s="57">
        <v>16250</v>
      </c>
      <c r="I45" s="57">
        <v>19124</v>
      </c>
      <c r="J45" s="57">
        <v>0</v>
      </c>
      <c r="K45" s="57">
        <v>0</v>
      </c>
      <c r="L45" s="57">
        <v>0</v>
      </c>
      <c r="M45" s="57">
        <v>32500</v>
      </c>
      <c r="N45" s="81">
        <v>35374</v>
      </c>
      <c r="O45" s="62" t="s">
        <v>190</v>
      </c>
    </row>
    <row r="46" spans="1:15" s="70" customFormat="1" x14ac:dyDescent="0.2">
      <c r="A46" s="68">
        <v>29284365</v>
      </c>
      <c r="B46" s="69">
        <v>191034</v>
      </c>
      <c r="C46" s="70" t="s">
        <v>163</v>
      </c>
      <c r="D46" s="71">
        <v>0</v>
      </c>
      <c r="E46" s="71">
        <v>0</v>
      </c>
      <c r="F46" s="71">
        <v>0</v>
      </c>
      <c r="G46" s="71">
        <v>0</v>
      </c>
      <c r="H46" s="71">
        <v>16250</v>
      </c>
      <c r="I46" s="71">
        <v>19124</v>
      </c>
      <c r="J46" s="71">
        <v>0</v>
      </c>
      <c r="K46" s="71">
        <v>0</v>
      </c>
      <c r="L46" s="71">
        <v>0</v>
      </c>
      <c r="M46" s="71">
        <v>32500</v>
      </c>
      <c r="N46" s="74">
        <v>0</v>
      </c>
      <c r="O46" s="72"/>
    </row>
    <row r="47" spans="1:15" x14ac:dyDescent="0.2">
      <c r="A47" s="54">
        <v>29661389</v>
      </c>
      <c r="B47" s="55">
        <v>190475</v>
      </c>
      <c r="C47" s="56" t="s">
        <v>71</v>
      </c>
      <c r="D47" s="57">
        <v>0</v>
      </c>
      <c r="E47" s="57">
        <v>0</v>
      </c>
      <c r="F47" s="57">
        <v>0</v>
      </c>
      <c r="G47" s="57">
        <v>0</v>
      </c>
      <c r="H47" s="57">
        <v>16250</v>
      </c>
      <c r="I47" s="57">
        <v>19124</v>
      </c>
      <c r="J47" s="57">
        <v>0</v>
      </c>
      <c r="K47" s="57">
        <v>0</v>
      </c>
      <c r="L47" s="57">
        <v>0</v>
      </c>
      <c r="M47" s="57">
        <v>32500</v>
      </c>
      <c r="N47" s="81">
        <v>0</v>
      </c>
    </row>
    <row r="48" spans="1:15" s="70" customFormat="1" x14ac:dyDescent="0.2">
      <c r="A48" s="68">
        <v>29661911</v>
      </c>
      <c r="B48" s="69">
        <v>87024</v>
      </c>
      <c r="C48" s="70" t="s">
        <v>172</v>
      </c>
      <c r="D48" s="71">
        <v>0</v>
      </c>
      <c r="E48" s="71">
        <v>0</v>
      </c>
      <c r="F48" s="71">
        <v>0</v>
      </c>
      <c r="G48" s="71">
        <v>0</v>
      </c>
      <c r="H48" s="71">
        <v>16250</v>
      </c>
      <c r="I48" s="71">
        <v>19124</v>
      </c>
      <c r="J48" s="71">
        <v>0</v>
      </c>
      <c r="K48" s="71">
        <v>0</v>
      </c>
      <c r="L48" s="71">
        <v>0</v>
      </c>
      <c r="M48" s="71">
        <v>32500</v>
      </c>
      <c r="N48" s="74">
        <v>0</v>
      </c>
      <c r="O48" s="72"/>
    </row>
    <row r="49" spans="1:15" x14ac:dyDescent="0.2">
      <c r="A49" s="54">
        <v>29675260</v>
      </c>
      <c r="B49" s="55">
        <v>190746</v>
      </c>
      <c r="C49" s="56" t="s">
        <v>109</v>
      </c>
      <c r="D49" s="57">
        <v>0</v>
      </c>
      <c r="E49" s="57">
        <v>0</v>
      </c>
      <c r="F49" s="57">
        <v>0</v>
      </c>
      <c r="G49" s="57">
        <v>0</v>
      </c>
      <c r="H49" s="57">
        <v>16250</v>
      </c>
      <c r="I49" s="57">
        <v>19124</v>
      </c>
      <c r="J49" s="57">
        <v>0</v>
      </c>
      <c r="K49" s="57">
        <v>0</v>
      </c>
      <c r="L49" s="57">
        <v>0</v>
      </c>
      <c r="M49" s="57">
        <v>32500</v>
      </c>
      <c r="N49" s="81">
        <v>0</v>
      </c>
    </row>
    <row r="50" spans="1:15" x14ac:dyDescent="0.2">
      <c r="A50" s="54">
        <v>29682527</v>
      </c>
      <c r="B50" s="55">
        <v>199962</v>
      </c>
      <c r="C50" s="56" t="s">
        <v>49</v>
      </c>
      <c r="D50" s="57">
        <v>0</v>
      </c>
      <c r="E50" s="57">
        <v>0</v>
      </c>
      <c r="F50" s="57">
        <v>0</v>
      </c>
      <c r="G50" s="57">
        <v>0</v>
      </c>
      <c r="H50" s="57">
        <v>21700</v>
      </c>
      <c r="I50" s="57">
        <v>19124</v>
      </c>
      <c r="J50" s="57">
        <v>0</v>
      </c>
      <c r="K50" s="57">
        <v>0</v>
      </c>
      <c r="L50" s="57">
        <v>0</v>
      </c>
      <c r="M50" s="57">
        <v>43300</v>
      </c>
      <c r="N50" s="81">
        <v>0</v>
      </c>
    </row>
    <row r="51" spans="1:15" x14ac:dyDescent="0.2">
      <c r="A51" s="54">
        <v>29683483</v>
      </c>
      <c r="B51" s="55">
        <v>190469</v>
      </c>
      <c r="C51" s="56" t="s">
        <v>69</v>
      </c>
      <c r="D51" s="57">
        <v>0</v>
      </c>
      <c r="E51" s="57">
        <v>0</v>
      </c>
      <c r="F51" s="57">
        <v>0</v>
      </c>
      <c r="G51" s="57">
        <v>0</v>
      </c>
      <c r="H51" s="57">
        <v>16250</v>
      </c>
      <c r="I51" s="57">
        <v>19124</v>
      </c>
      <c r="J51" s="57">
        <v>0</v>
      </c>
      <c r="K51" s="57">
        <v>0</v>
      </c>
      <c r="L51" s="57">
        <v>0</v>
      </c>
      <c r="M51" s="57">
        <v>32500</v>
      </c>
      <c r="N51" s="81">
        <v>0</v>
      </c>
    </row>
    <row r="52" spans="1:15" x14ac:dyDescent="0.2">
      <c r="A52" s="54">
        <v>29706544</v>
      </c>
      <c r="B52" s="55">
        <v>190838</v>
      </c>
      <c r="C52" s="56" t="s">
        <v>123</v>
      </c>
      <c r="D52" s="57">
        <v>0</v>
      </c>
      <c r="E52" s="57">
        <v>0</v>
      </c>
      <c r="F52" s="57">
        <v>0</v>
      </c>
      <c r="G52" s="57">
        <v>0</v>
      </c>
      <c r="H52" s="57">
        <v>32500</v>
      </c>
      <c r="I52" s="57">
        <v>38248</v>
      </c>
      <c r="J52" s="57">
        <v>0</v>
      </c>
      <c r="K52" s="57">
        <v>0</v>
      </c>
      <c r="L52" s="57">
        <v>0</v>
      </c>
      <c r="M52" s="57">
        <v>16250</v>
      </c>
      <c r="N52" s="81">
        <v>0</v>
      </c>
    </row>
    <row r="53" spans="1:15" s="70" customFormat="1" x14ac:dyDescent="0.2">
      <c r="A53" s="68">
        <v>31174227</v>
      </c>
      <c r="B53" s="69">
        <v>193840</v>
      </c>
      <c r="C53" s="70" t="s">
        <v>164</v>
      </c>
      <c r="D53" s="71">
        <v>0</v>
      </c>
      <c r="E53" s="71">
        <v>0</v>
      </c>
      <c r="F53" s="71">
        <v>0</v>
      </c>
      <c r="G53" s="71">
        <v>0</v>
      </c>
      <c r="H53" s="71">
        <v>16250</v>
      </c>
      <c r="I53" s="71">
        <v>19124</v>
      </c>
      <c r="J53" s="71">
        <v>0</v>
      </c>
      <c r="K53" s="71">
        <v>0</v>
      </c>
      <c r="L53" s="71">
        <v>0</v>
      </c>
      <c r="M53" s="71">
        <v>32500</v>
      </c>
      <c r="N53" s="74">
        <v>0</v>
      </c>
      <c r="O53" s="72"/>
    </row>
    <row r="54" spans="1:15" s="96" customFormat="1" x14ac:dyDescent="0.2">
      <c r="A54" s="94">
        <v>31175885</v>
      </c>
      <c r="B54" s="95" t="s">
        <v>70</v>
      </c>
      <c r="C54" s="96" t="s">
        <v>184</v>
      </c>
      <c r="D54" s="97">
        <v>0</v>
      </c>
      <c r="E54" s="97">
        <v>0</v>
      </c>
      <c r="F54" s="97">
        <v>0</v>
      </c>
      <c r="G54" s="97">
        <v>0</v>
      </c>
      <c r="H54" s="97">
        <v>65000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82">
        <v>65000</v>
      </c>
      <c r="O54" s="62" t="s">
        <v>193</v>
      </c>
    </row>
    <row r="55" spans="1:15" x14ac:dyDescent="0.2">
      <c r="A55" s="54">
        <v>31176752</v>
      </c>
      <c r="B55" s="55">
        <v>193034</v>
      </c>
      <c r="C55" s="56" t="s">
        <v>22</v>
      </c>
      <c r="D55" s="57">
        <v>0</v>
      </c>
      <c r="E55" s="57">
        <v>48375</v>
      </c>
      <c r="F55" s="57">
        <v>1030.44075</v>
      </c>
      <c r="G55" s="57">
        <v>0</v>
      </c>
      <c r="H55" s="57">
        <v>16250</v>
      </c>
      <c r="I55" s="57">
        <v>19124</v>
      </c>
      <c r="J55" s="57">
        <v>0</v>
      </c>
      <c r="K55" s="57">
        <v>48380</v>
      </c>
      <c r="L55" s="57">
        <v>0</v>
      </c>
      <c r="M55" s="57">
        <v>32500</v>
      </c>
      <c r="N55" s="81">
        <v>0</v>
      </c>
    </row>
    <row r="56" spans="1:15" x14ac:dyDescent="0.2">
      <c r="A56" s="54">
        <v>31178208</v>
      </c>
      <c r="B56" s="55">
        <v>193566</v>
      </c>
      <c r="C56" s="56" t="s">
        <v>23</v>
      </c>
      <c r="D56" s="57">
        <v>0</v>
      </c>
      <c r="E56" s="57">
        <v>0</v>
      </c>
      <c r="F56" s="57">
        <v>0</v>
      </c>
      <c r="G56" s="57">
        <v>45000</v>
      </c>
      <c r="H56" s="57">
        <v>21700</v>
      </c>
      <c r="I56" s="57">
        <v>19124</v>
      </c>
      <c r="J56" s="57">
        <v>0</v>
      </c>
      <c r="K56" s="57">
        <v>0</v>
      </c>
      <c r="L56" s="57">
        <v>45000</v>
      </c>
      <c r="M56" s="57">
        <v>43300</v>
      </c>
      <c r="N56" s="81">
        <v>0</v>
      </c>
    </row>
    <row r="57" spans="1:15" x14ac:dyDescent="0.2">
      <c r="A57" s="54">
        <v>31178213</v>
      </c>
      <c r="B57" s="55">
        <v>196156</v>
      </c>
      <c r="C57" s="56" t="s">
        <v>142</v>
      </c>
      <c r="D57" s="57">
        <v>0</v>
      </c>
      <c r="E57" s="57">
        <v>0</v>
      </c>
      <c r="F57" s="57">
        <v>0</v>
      </c>
      <c r="G57" s="57">
        <v>0</v>
      </c>
      <c r="H57" s="57">
        <v>16250</v>
      </c>
      <c r="I57" s="57">
        <v>19124</v>
      </c>
      <c r="J57" s="57">
        <v>0</v>
      </c>
      <c r="K57" s="57">
        <v>0</v>
      </c>
      <c r="L57" s="57">
        <v>0</v>
      </c>
      <c r="M57" s="57">
        <v>32500</v>
      </c>
      <c r="N57" s="81">
        <v>0</v>
      </c>
    </row>
    <row r="58" spans="1:15" x14ac:dyDescent="0.2">
      <c r="A58" s="54">
        <v>31179614</v>
      </c>
      <c r="B58" s="55">
        <v>192348</v>
      </c>
      <c r="C58" s="56" t="s">
        <v>85</v>
      </c>
      <c r="D58" s="57">
        <v>80000</v>
      </c>
      <c r="E58" s="57">
        <v>0</v>
      </c>
      <c r="F58" s="57">
        <v>13632</v>
      </c>
      <c r="G58" s="57">
        <v>0</v>
      </c>
      <c r="H58" s="57">
        <v>16250</v>
      </c>
      <c r="I58" s="57">
        <v>19124</v>
      </c>
      <c r="J58" s="57">
        <v>1200000</v>
      </c>
      <c r="K58" s="57">
        <v>0</v>
      </c>
      <c r="L58" s="57">
        <v>0</v>
      </c>
      <c r="M58" s="57">
        <v>32500</v>
      </c>
      <c r="N58" s="81">
        <v>0</v>
      </c>
    </row>
    <row r="59" spans="1:15" x14ac:dyDescent="0.2">
      <c r="A59" s="54">
        <v>31322549</v>
      </c>
      <c r="B59" s="55">
        <v>190169</v>
      </c>
      <c r="C59" s="56" t="s">
        <v>95</v>
      </c>
      <c r="D59" s="57">
        <v>0</v>
      </c>
      <c r="E59" s="57">
        <v>0</v>
      </c>
      <c r="F59" s="57">
        <v>0</v>
      </c>
      <c r="G59" s="57">
        <v>0</v>
      </c>
      <c r="H59" s="57">
        <v>16250</v>
      </c>
      <c r="I59" s="57">
        <v>19124</v>
      </c>
      <c r="J59" s="57">
        <v>0</v>
      </c>
      <c r="K59" s="57">
        <v>0</v>
      </c>
      <c r="L59" s="57">
        <v>0</v>
      </c>
      <c r="M59" s="57">
        <v>32500</v>
      </c>
      <c r="N59" s="81">
        <v>0</v>
      </c>
    </row>
    <row r="60" spans="1:15" x14ac:dyDescent="0.2">
      <c r="A60" s="54">
        <v>31577348</v>
      </c>
      <c r="B60" s="55">
        <v>190509</v>
      </c>
      <c r="C60" s="56" t="s">
        <v>106</v>
      </c>
      <c r="D60" s="57">
        <v>0</v>
      </c>
      <c r="E60" s="57">
        <v>0</v>
      </c>
      <c r="F60" s="57">
        <v>0</v>
      </c>
      <c r="G60" s="57">
        <v>0</v>
      </c>
      <c r="H60" s="57">
        <v>16250</v>
      </c>
      <c r="I60" s="57">
        <v>19124</v>
      </c>
      <c r="J60" s="57">
        <v>0</v>
      </c>
      <c r="K60" s="57">
        <v>0</v>
      </c>
      <c r="L60" s="57">
        <v>0</v>
      </c>
      <c r="M60" s="57">
        <v>32500</v>
      </c>
      <c r="N60" s="81">
        <v>0</v>
      </c>
    </row>
    <row r="61" spans="1:15" x14ac:dyDescent="0.2">
      <c r="A61" s="54">
        <v>31655280</v>
      </c>
      <c r="B61" s="59">
        <v>195685</v>
      </c>
      <c r="C61" s="56" t="s">
        <v>24</v>
      </c>
      <c r="D61" s="57">
        <v>0</v>
      </c>
      <c r="E61" s="57">
        <v>0</v>
      </c>
      <c r="F61" s="57">
        <v>0</v>
      </c>
      <c r="G61" s="57">
        <v>0</v>
      </c>
      <c r="H61" s="57">
        <v>16250</v>
      </c>
      <c r="I61" s="57">
        <v>19124</v>
      </c>
      <c r="J61" s="57">
        <v>0</v>
      </c>
      <c r="K61" s="57">
        <v>0</v>
      </c>
      <c r="L61" s="57">
        <v>0</v>
      </c>
      <c r="M61" s="57">
        <v>32500</v>
      </c>
      <c r="N61" s="81">
        <v>0</v>
      </c>
    </row>
    <row r="62" spans="1:15" x14ac:dyDescent="0.2">
      <c r="A62" s="54">
        <v>31947326</v>
      </c>
      <c r="B62" s="59">
        <v>190884</v>
      </c>
      <c r="C62" s="56" t="s">
        <v>130</v>
      </c>
      <c r="D62" s="57">
        <v>0</v>
      </c>
      <c r="E62" s="57">
        <v>0</v>
      </c>
      <c r="F62" s="57">
        <v>0</v>
      </c>
      <c r="G62" s="57">
        <v>0</v>
      </c>
      <c r="H62" s="57">
        <v>16250</v>
      </c>
      <c r="I62" s="57">
        <v>19124</v>
      </c>
      <c r="J62" s="57">
        <v>0</v>
      </c>
      <c r="K62" s="57">
        <v>0</v>
      </c>
      <c r="L62" s="57">
        <v>0</v>
      </c>
      <c r="M62" s="57">
        <v>32500</v>
      </c>
      <c r="N62" s="81">
        <v>0</v>
      </c>
    </row>
    <row r="63" spans="1:15" x14ac:dyDescent="0.2">
      <c r="A63" s="54">
        <v>31991544</v>
      </c>
      <c r="B63" s="55">
        <v>192370</v>
      </c>
      <c r="C63" s="56" t="s">
        <v>86</v>
      </c>
      <c r="D63" s="57">
        <v>0</v>
      </c>
      <c r="E63" s="57">
        <v>0</v>
      </c>
      <c r="F63" s="57">
        <v>0</v>
      </c>
      <c r="G63" s="57">
        <v>0</v>
      </c>
      <c r="H63" s="57">
        <v>16250</v>
      </c>
      <c r="I63" s="57">
        <v>19124</v>
      </c>
      <c r="J63" s="57">
        <v>0</v>
      </c>
      <c r="K63" s="57">
        <v>0</v>
      </c>
      <c r="L63" s="57">
        <v>0</v>
      </c>
      <c r="M63" s="57">
        <v>32500</v>
      </c>
      <c r="N63" s="81">
        <v>0</v>
      </c>
    </row>
    <row r="64" spans="1:15" x14ac:dyDescent="0.2">
      <c r="A64" s="54">
        <v>37747123</v>
      </c>
      <c r="B64" s="55">
        <v>190984</v>
      </c>
      <c r="C64" s="56" t="s">
        <v>143</v>
      </c>
      <c r="D64" s="57">
        <v>0</v>
      </c>
      <c r="E64" s="57">
        <v>0</v>
      </c>
      <c r="F64" s="57">
        <v>0</v>
      </c>
      <c r="G64" s="57">
        <v>0</v>
      </c>
      <c r="H64" s="57">
        <v>16250</v>
      </c>
      <c r="I64" s="57">
        <v>19124</v>
      </c>
      <c r="J64" s="57">
        <v>0</v>
      </c>
      <c r="K64" s="57">
        <v>0</v>
      </c>
      <c r="L64" s="57">
        <v>0</v>
      </c>
      <c r="M64" s="57">
        <v>32500</v>
      </c>
      <c r="N64" s="81">
        <v>0</v>
      </c>
    </row>
    <row r="65" spans="1:15" x14ac:dyDescent="0.2">
      <c r="A65" s="54">
        <v>39802139</v>
      </c>
      <c r="B65" s="55">
        <v>190647</v>
      </c>
      <c r="C65" s="56" t="s">
        <v>103</v>
      </c>
      <c r="D65" s="57">
        <v>0</v>
      </c>
      <c r="E65" s="57">
        <v>0</v>
      </c>
      <c r="F65" s="57">
        <v>0</v>
      </c>
      <c r="G65" s="57">
        <v>0</v>
      </c>
      <c r="H65" s="57">
        <v>32500</v>
      </c>
      <c r="I65" s="57">
        <v>38248</v>
      </c>
      <c r="J65" s="57">
        <v>0</v>
      </c>
      <c r="K65" s="57">
        <v>0</v>
      </c>
      <c r="L65" s="57">
        <v>0</v>
      </c>
      <c r="M65" s="57">
        <v>16250</v>
      </c>
      <c r="N65" s="81">
        <v>0</v>
      </c>
    </row>
    <row r="66" spans="1:15" x14ac:dyDescent="0.2">
      <c r="A66" s="54">
        <v>53061865</v>
      </c>
      <c r="B66" s="55">
        <v>197862</v>
      </c>
      <c r="C66" s="56" t="s">
        <v>131</v>
      </c>
      <c r="D66" s="57">
        <v>0</v>
      </c>
      <c r="E66" s="57">
        <v>0</v>
      </c>
      <c r="F66" s="57">
        <v>0</v>
      </c>
      <c r="G66" s="57">
        <v>0</v>
      </c>
      <c r="H66" s="57">
        <v>16250</v>
      </c>
      <c r="I66" s="57">
        <v>19124</v>
      </c>
      <c r="J66" s="57">
        <v>0</v>
      </c>
      <c r="K66" s="57">
        <v>0</v>
      </c>
      <c r="L66" s="57">
        <v>0</v>
      </c>
      <c r="M66" s="57">
        <v>32500</v>
      </c>
      <c r="N66" s="81">
        <v>0</v>
      </c>
    </row>
    <row r="67" spans="1:15" x14ac:dyDescent="0.2">
      <c r="A67" s="54">
        <v>55233931</v>
      </c>
      <c r="B67" s="55">
        <v>190067</v>
      </c>
      <c r="C67" s="56" t="s">
        <v>77</v>
      </c>
      <c r="D67" s="57">
        <v>0</v>
      </c>
      <c r="E67" s="57">
        <v>0</v>
      </c>
      <c r="F67" s="57">
        <v>0</v>
      </c>
      <c r="G67" s="57">
        <v>0</v>
      </c>
      <c r="H67" s="57">
        <v>16250</v>
      </c>
      <c r="I67" s="57">
        <v>19124</v>
      </c>
      <c r="J67" s="57">
        <v>0</v>
      </c>
      <c r="K67" s="57">
        <v>0</v>
      </c>
      <c r="L67" s="57">
        <v>0</v>
      </c>
      <c r="M67" s="57">
        <v>32500</v>
      </c>
      <c r="N67" s="81">
        <v>0</v>
      </c>
    </row>
    <row r="68" spans="1:15" s="70" customFormat="1" x14ac:dyDescent="0.2">
      <c r="A68" s="68">
        <v>66657536</v>
      </c>
      <c r="B68" s="69">
        <v>195120</v>
      </c>
      <c r="C68" s="70" t="s">
        <v>175</v>
      </c>
      <c r="D68" s="71">
        <v>0</v>
      </c>
      <c r="E68" s="71">
        <v>0</v>
      </c>
      <c r="F68" s="71">
        <v>0</v>
      </c>
      <c r="G68" s="71">
        <v>0</v>
      </c>
      <c r="H68" s="71">
        <v>16250</v>
      </c>
      <c r="I68" s="71">
        <v>19124</v>
      </c>
      <c r="J68" s="71">
        <v>0</v>
      </c>
      <c r="K68" s="71">
        <v>0</v>
      </c>
      <c r="L68" s="71">
        <v>0</v>
      </c>
      <c r="M68" s="71">
        <v>32500</v>
      </c>
      <c r="N68" s="74">
        <v>0</v>
      </c>
      <c r="O68" s="72"/>
    </row>
    <row r="69" spans="1:15" x14ac:dyDescent="0.2">
      <c r="A69" s="54">
        <v>66661312</v>
      </c>
      <c r="B69" s="55">
        <v>190845</v>
      </c>
      <c r="C69" s="56" t="s">
        <v>122</v>
      </c>
      <c r="D69" s="57">
        <v>0</v>
      </c>
      <c r="E69" s="57">
        <v>0</v>
      </c>
      <c r="F69" s="57">
        <v>0</v>
      </c>
      <c r="G69" s="57">
        <v>0</v>
      </c>
      <c r="H69" s="57">
        <v>16250</v>
      </c>
      <c r="I69" s="57">
        <v>19124</v>
      </c>
      <c r="J69" s="57">
        <v>0</v>
      </c>
      <c r="K69" s="57">
        <v>0</v>
      </c>
      <c r="L69" s="57">
        <v>0</v>
      </c>
      <c r="M69" s="57">
        <v>32500</v>
      </c>
      <c r="N69" s="81">
        <v>0</v>
      </c>
    </row>
    <row r="70" spans="1:15" x14ac:dyDescent="0.2">
      <c r="A70" s="54">
        <v>66758552</v>
      </c>
      <c r="B70" s="55">
        <v>190006</v>
      </c>
      <c r="C70" s="56" t="s">
        <v>50</v>
      </c>
      <c r="D70" s="57">
        <v>0</v>
      </c>
      <c r="E70" s="57">
        <v>0</v>
      </c>
      <c r="F70" s="57">
        <v>0</v>
      </c>
      <c r="G70" s="57">
        <v>0</v>
      </c>
      <c r="H70" s="57">
        <v>16250</v>
      </c>
      <c r="I70" s="57">
        <v>19124</v>
      </c>
      <c r="J70" s="57">
        <v>0</v>
      </c>
      <c r="K70" s="57">
        <v>0</v>
      </c>
      <c r="L70" s="57">
        <v>0</v>
      </c>
      <c r="M70" s="57">
        <v>32500</v>
      </c>
      <c r="N70" s="81">
        <v>0</v>
      </c>
    </row>
    <row r="71" spans="1:15" x14ac:dyDescent="0.2">
      <c r="A71" s="54">
        <v>66760983</v>
      </c>
      <c r="B71" s="55">
        <v>97016</v>
      </c>
      <c r="C71" s="56" t="s">
        <v>25</v>
      </c>
      <c r="D71" s="57">
        <v>80000</v>
      </c>
      <c r="E71" s="57">
        <v>0</v>
      </c>
      <c r="F71" s="57">
        <v>6816</v>
      </c>
      <c r="G71" s="57">
        <v>0</v>
      </c>
      <c r="H71" s="57">
        <v>16250</v>
      </c>
      <c r="I71" s="57">
        <v>19124</v>
      </c>
      <c r="J71" s="57">
        <v>560000</v>
      </c>
      <c r="K71" s="57">
        <v>0</v>
      </c>
      <c r="L71" s="57">
        <v>0</v>
      </c>
      <c r="M71" s="57">
        <v>32500</v>
      </c>
      <c r="N71" s="82">
        <v>680920</v>
      </c>
      <c r="O71" s="62" t="s">
        <v>194</v>
      </c>
    </row>
    <row r="72" spans="1:15" x14ac:dyDescent="0.2">
      <c r="A72" s="54">
        <v>66762566</v>
      </c>
      <c r="B72" s="55">
        <v>198490</v>
      </c>
      <c r="C72" s="56" t="s">
        <v>26</v>
      </c>
      <c r="D72" s="57">
        <v>0</v>
      </c>
      <c r="E72" s="57">
        <v>0</v>
      </c>
      <c r="F72" s="57">
        <v>0</v>
      </c>
      <c r="G72" s="57">
        <v>0</v>
      </c>
      <c r="H72" s="57">
        <v>16250</v>
      </c>
      <c r="I72" s="57">
        <v>19124</v>
      </c>
      <c r="J72" s="57">
        <v>0</v>
      </c>
      <c r="K72" s="57">
        <v>0</v>
      </c>
      <c r="L72" s="57">
        <v>0</v>
      </c>
      <c r="M72" s="57">
        <v>32500</v>
      </c>
      <c r="N72" s="81">
        <v>0</v>
      </c>
    </row>
    <row r="73" spans="1:15" x14ac:dyDescent="0.2">
      <c r="A73" s="54">
        <v>66763118</v>
      </c>
      <c r="B73" s="55">
        <v>192224</v>
      </c>
      <c r="C73" s="56" t="s">
        <v>38</v>
      </c>
      <c r="D73" s="57">
        <v>61000</v>
      </c>
      <c r="E73" s="57">
        <v>0</v>
      </c>
      <c r="F73" s="57">
        <v>1948.95</v>
      </c>
      <c r="G73" s="57">
        <v>0</v>
      </c>
      <c r="H73" s="57">
        <v>16250</v>
      </c>
      <c r="I73" s="57">
        <v>19124</v>
      </c>
      <c r="J73" s="57">
        <v>122000</v>
      </c>
      <c r="K73" s="57">
        <v>0</v>
      </c>
      <c r="L73" s="57">
        <v>0</v>
      </c>
      <c r="M73" s="57">
        <v>32500</v>
      </c>
      <c r="N73" s="81">
        <v>0</v>
      </c>
    </row>
    <row r="74" spans="1:15" x14ac:dyDescent="0.2">
      <c r="A74" s="54">
        <v>66764013</v>
      </c>
      <c r="B74" s="55">
        <v>194999</v>
      </c>
      <c r="C74" s="56" t="s">
        <v>27</v>
      </c>
      <c r="D74" s="57">
        <v>80000</v>
      </c>
      <c r="E74" s="57">
        <v>56413</v>
      </c>
      <c r="F74" s="57">
        <v>21849.4264</v>
      </c>
      <c r="G74" s="57">
        <v>0</v>
      </c>
      <c r="H74" s="57">
        <v>48750</v>
      </c>
      <c r="I74" s="57">
        <v>19124</v>
      </c>
      <c r="J74" s="57">
        <v>1520000</v>
      </c>
      <c r="K74" s="57">
        <v>1071843</v>
      </c>
      <c r="L74" s="57">
        <v>0</v>
      </c>
      <c r="M74" s="57">
        <v>0</v>
      </c>
      <c r="N74" s="81">
        <v>0</v>
      </c>
    </row>
    <row r="75" spans="1:15" x14ac:dyDescent="0.2">
      <c r="A75" s="54">
        <v>66770442</v>
      </c>
      <c r="B75" s="55">
        <v>198515</v>
      </c>
      <c r="C75" s="56" t="s">
        <v>28</v>
      </c>
      <c r="D75" s="57">
        <v>0</v>
      </c>
      <c r="E75" s="57">
        <v>0</v>
      </c>
      <c r="F75" s="57">
        <v>0</v>
      </c>
      <c r="G75" s="57">
        <v>0</v>
      </c>
      <c r="H75" s="57">
        <v>16250</v>
      </c>
      <c r="I75" s="57">
        <v>19124</v>
      </c>
      <c r="J75" s="57">
        <v>0</v>
      </c>
      <c r="K75" s="57">
        <v>0</v>
      </c>
      <c r="L75" s="57">
        <v>0</v>
      </c>
      <c r="M75" s="57">
        <v>32500</v>
      </c>
      <c r="N75" s="81">
        <v>0</v>
      </c>
    </row>
    <row r="76" spans="1:15" s="70" customFormat="1" x14ac:dyDescent="0.2">
      <c r="A76" s="68">
        <v>66773508</v>
      </c>
      <c r="B76" s="69">
        <v>190906</v>
      </c>
      <c r="C76" s="70" t="s">
        <v>165</v>
      </c>
      <c r="D76" s="71">
        <v>0</v>
      </c>
      <c r="E76" s="71">
        <v>0</v>
      </c>
      <c r="F76" s="71">
        <v>0</v>
      </c>
      <c r="G76" s="71">
        <v>0</v>
      </c>
      <c r="H76" s="71">
        <v>16250</v>
      </c>
      <c r="I76" s="71">
        <v>19124</v>
      </c>
      <c r="J76" s="71">
        <v>0</v>
      </c>
      <c r="K76" s="71">
        <v>0</v>
      </c>
      <c r="L76" s="71">
        <v>0</v>
      </c>
      <c r="M76" s="71">
        <v>32500</v>
      </c>
      <c r="N76" s="74">
        <v>0</v>
      </c>
      <c r="O76" s="72"/>
    </row>
    <row r="77" spans="1:15" x14ac:dyDescent="0.2">
      <c r="A77" s="54">
        <v>66780899</v>
      </c>
      <c r="B77" s="55">
        <v>97014</v>
      </c>
      <c r="C77" s="56" t="s">
        <v>42</v>
      </c>
      <c r="D77" s="57">
        <v>0</v>
      </c>
      <c r="E77" s="57">
        <v>0</v>
      </c>
      <c r="F77" s="57">
        <v>0</v>
      </c>
      <c r="G77" s="57">
        <v>0</v>
      </c>
      <c r="H77" s="57">
        <v>16250</v>
      </c>
      <c r="I77" s="57">
        <v>19124</v>
      </c>
      <c r="J77" s="57">
        <v>0</v>
      </c>
      <c r="K77" s="57">
        <v>0</v>
      </c>
      <c r="L77" s="57">
        <v>0</v>
      </c>
      <c r="M77" s="57">
        <v>32500</v>
      </c>
      <c r="N77" s="82">
        <v>217132</v>
      </c>
      <c r="O77" s="62" t="s">
        <v>195</v>
      </c>
    </row>
    <row r="78" spans="1:15" x14ac:dyDescent="0.2">
      <c r="A78" s="54">
        <v>66838079</v>
      </c>
      <c r="B78" s="55">
        <v>194445</v>
      </c>
      <c r="C78" s="56" t="s">
        <v>51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32500</v>
      </c>
      <c r="N78" s="81">
        <v>0</v>
      </c>
    </row>
    <row r="79" spans="1:15" x14ac:dyDescent="0.2">
      <c r="A79" s="54">
        <v>66862491</v>
      </c>
      <c r="B79" s="55">
        <v>190866</v>
      </c>
      <c r="C79" s="56" t="s">
        <v>140</v>
      </c>
      <c r="D79" s="57">
        <v>0</v>
      </c>
      <c r="E79" s="57">
        <v>0</v>
      </c>
      <c r="F79" s="57">
        <v>0</v>
      </c>
      <c r="G79" s="57">
        <v>0</v>
      </c>
      <c r="H79" s="57">
        <v>16250</v>
      </c>
      <c r="I79" s="57">
        <v>19124</v>
      </c>
      <c r="J79" s="57">
        <v>0</v>
      </c>
      <c r="K79" s="57">
        <v>0</v>
      </c>
      <c r="L79" s="57">
        <v>0</v>
      </c>
      <c r="M79" s="57">
        <v>32500</v>
      </c>
      <c r="N79" s="81">
        <v>0</v>
      </c>
    </row>
    <row r="80" spans="1:15" x14ac:dyDescent="0.2">
      <c r="A80" s="54">
        <v>66923297</v>
      </c>
      <c r="B80" s="55">
        <v>190065</v>
      </c>
      <c r="C80" s="56" t="s">
        <v>52</v>
      </c>
      <c r="D80" s="57">
        <v>0</v>
      </c>
      <c r="E80" s="57">
        <v>0</v>
      </c>
      <c r="F80" s="57">
        <v>0</v>
      </c>
      <c r="G80" s="57">
        <v>0</v>
      </c>
      <c r="H80" s="57">
        <v>16250</v>
      </c>
      <c r="I80" s="57">
        <v>19124</v>
      </c>
      <c r="J80" s="57">
        <v>0</v>
      </c>
      <c r="K80" s="57">
        <v>0</v>
      </c>
      <c r="L80" s="57">
        <v>0</v>
      </c>
      <c r="M80" s="57">
        <v>32500</v>
      </c>
      <c r="N80" s="81">
        <v>0</v>
      </c>
    </row>
    <row r="81" spans="1:15" x14ac:dyDescent="0.2">
      <c r="A81" s="54">
        <v>67031357</v>
      </c>
      <c r="B81" s="55">
        <v>190748</v>
      </c>
      <c r="C81" s="56" t="s">
        <v>107</v>
      </c>
      <c r="D81" s="57">
        <v>0</v>
      </c>
      <c r="E81" s="57">
        <v>0</v>
      </c>
      <c r="F81" s="57">
        <v>0</v>
      </c>
      <c r="G81" s="57">
        <v>0</v>
      </c>
      <c r="H81" s="57">
        <v>16250</v>
      </c>
      <c r="I81" s="57">
        <v>19124</v>
      </c>
      <c r="J81" s="57">
        <v>0</v>
      </c>
      <c r="K81" s="57">
        <v>0</v>
      </c>
      <c r="L81" s="57">
        <v>0</v>
      </c>
      <c r="M81" s="57">
        <v>32500</v>
      </c>
      <c r="N81" s="81">
        <v>0</v>
      </c>
    </row>
    <row r="82" spans="1:15" x14ac:dyDescent="0.2">
      <c r="A82" s="54">
        <v>71711676</v>
      </c>
      <c r="B82" s="55">
        <v>196167</v>
      </c>
      <c r="C82" s="56" t="s">
        <v>29</v>
      </c>
      <c r="D82" s="57">
        <v>80000</v>
      </c>
      <c r="E82" s="57">
        <v>0</v>
      </c>
      <c r="F82" s="57">
        <v>12780</v>
      </c>
      <c r="G82" s="57">
        <v>0</v>
      </c>
      <c r="H82" s="57">
        <v>16250</v>
      </c>
      <c r="I82" s="57">
        <v>19124</v>
      </c>
      <c r="J82" s="57">
        <v>1120000</v>
      </c>
      <c r="K82" s="57">
        <v>0</v>
      </c>
      <c r="L82" s="57">
        <v>0</v>
      </c>
      <c r="M82" s="57">
        <v>32500</v>
      </c>
      <c r="N82" s="81">
        <v>0</v>
      </c>
    </row>
    <row r="83" spans="1:15" x14ac:dyDescent="0.2">
      <c r="A83" s="54">
        <v>73195308</v>
      </c>
      <c r="B83" s="55">
        <v>190527</v>
      </c>
      <c r="C83" s="56" t="s">
        <v>135</v>
      </c>
      <c r="D83" s="57">
        <v>0</v>
      </c>
      <c r="E83" s="57">
        <v>0</v>
      </c>
      <c r="F83" s="57">
        <v>0</v>
      </c>
      <c r="G83" s="57">
        <v>0</v>
      </c>
      <c r="H83" s="57">
        <v>16250</v>
      </c>
      <c r="I83" s="57">
        <v>19124</v>
      </c>
      <c r="J83" s="57">
        <v>0</v>
      </c>
      <c r="K83" s="57">
        <v>0</v>
      </c>
      <c r="L83" s="57">
        <v>0</v>
      </c>
      <c r="M83" s="57">
        <v>32500</v>
      </c>
      <c r="N83" s="81">
        <v>0</v>
      </c>
    </row>
    <row r="84" spans="1:15" x14ac:dyDescent="0.2">
      <c r="A84" s="54">
        <v>75104728</v>
      </c>
      <c r="B84" s="55">
        <v>190507</v>
      </c>
      <c r="C84" s="56" t="s">
        <v>74</v>
      </c>
      <c r="D84" s="57">
        <v>0</v>
      </c>
      <c r="E84" s="57">
        <v>0</v>
      </c>
      <c r="F84" s="57">
        <v>0</v>
      </c>
      <c r="G84" s="57">
        <v>0</v>
      </c>
      <c r="H84" s="57">
        <v>16250</v>
      </c>
      <c r="I84" s="57">
        <v>19124</v>
      </c>
      <c r="J84" s="57">
        <v>0</v>
      </c>
      <c r="K84" s="57">
        <v>0</v>
      </c>
      <c r="L84" s="57">
        <v>0</v>
      </c>
      <c r="M84" s="57">
        <v>32500</v>
      </c>
      <c r="N84" s="81">
        <v>0</v>
      </c>
    </row>
    <row r="85" spans="1:15" x14ac:dyDescent="0.2">
      <c r="A85" s="54">
        <v>75107813</v>
      </c>
      <c r="B85" s="55">
        <v>190653</v>
      </c>
      <c r="C85" s="56" t="s">
        <v>97</v>
      </c>
      <c r="D85" s="57">
        <v>0</v>
      </c>
      <c r="E85" s="57">
        <v>0</v>
      </c>
      <c r="F85" s="57">
        <v>0</v>
      </c>
      <c r="G85" s="57">
        <v>0</v>
      </c>
      <c r="H85" s="57">
        <v>16250</v>
      </c>
      <c r="I85" s="57">
        <v>19124</v>
      </c>
      <c r="J85" s="57">
        <v>0</v>
      </c>
      <c r="K85" s="57">
        <v>0</v>
      </c>
      <c r="L85" s="57">
        <v>0</v>
      </c>
      <c r="M85" s="57">
        <v>32500</v>
      </c>
      <c r="N85" s="83">
        <v>0</v>
      </c>
    </row>
    <row r="86" spans="1:15" x14ac:dyDescent="0.2">
      <c r="A86" s="54">
        <v>76267666</v>
      </c>
      <c r="B86" s="55">
        <v>164</v>
      </c>
      <c r="C86" s="56" t="s">
        <v>104</v>
      </c>
      <c r="D86" s="57">
        <v>0</v>
      </c>
      <c r="E86" s="57">
        <v>0</v>
      </c>
      <c r="F86" s="57">
        <v>0</v>
      </c>
      <c r="G86" s="57">
        <v>0</v>
      </c>
      <c r="H86" s="57">
        <v>16250</v>
      </c>
      <c r="I86" s="57">
        <v>19124</v>
      </c>
      <c r="J86" s="57">
        <v>0</v>
      </c>
      <c r="K86" s="57">
        <v>0</v>
      </c>
      <c r="L86" s="57">
        <v>0</v>
      </c>
      <c r="M86" s="57">
        <v>32500</v>
      </c>
      <c r="N86" s="81">
        <v>0</v>
      </c>
    </row>
    <row r="87" spans="1:15" x14ac:dyDescent="0.2">
      <c r="A87" s="54">
        <v>76283965</v>
      </c>
      <c r="B87" s="55">
        <v>90050</v>
      </c>
      <c r="C87" s="56" t="s">
        <v>176</v>
      </c>
      <c r="D87" s="57">
        <v>45000</v>
      </c>
      <c r="E87" s="57">
        <v>0</v>
      </c>
      <c r="F87" s="57">
        <v>958.5</v>
      </c>
      <c r="G87" s="57">
        <v>0</v>
      </c>
      <c r="H87" s="57">
        <v>16250</v>
      </c>
      <c r="I87" s="57">
        <v>19124</v>
      </c>
      <c r="J87" s="57">
        <v>45000</v>
      </c>
      <c r="K87" s="57">
        <v>0</v>
      </c>
      <c r="L87" s="57">
        <v>0</v>
      </c>
      <c r="M87" s="57">
        <v>32500</v>
      </c>
      <c r="N87" s="82">
        <v>0</v>
      </c>
      <c r="O87" s="62" t="s">
        <v>161</v>
      </c>
    </row>
    <row r="88" spans="1:15" x14ac:dyDescent="0.2">
      <c r="A88" s="54">
        <v>79300255</v>
      </c>
      <c r="B88" s="55">
        <v>193409</v>
      </c>
      <c r="C88" s="56" t="s">
        <v>30</v>
      </c>
      <c r="D88" s="57">
        <v>0</v>
      </c>
      <c r="E88" s="57">
        <v>0</v>
      </c>
      <c r="F88" s="57">
        <v>0</v>
      </c>
      <c r="G88" s="57">
        <v>0</v>
      </c>
      <c r="H88" s="57">
        <v>16250</v>
      </c>
      <c r="I88" s="57">
        <v>19124</v>
      </c>
      <c r="J88" s="57">
        <v>0</v>
      </c>
      <c r="K88" s="57">
        <v>0</v>
      </c>
      <c r="L88" s="57">
        <v>0</v>
      </c>
      <c r="M88" s="57">
        <v>32500</v>
      </c>
      <c r="N88" s="81">
        <v>0</v>
      </c>
    </row>
    <row r="89" spans="1:15" x14ac:dyDescent="0.2">
      <c r="A89" s="54">
        <v>79485547</v>
      </c>
      <c r="B89" s="55">
        <v>193420</v>
      </c>
      <c r="C89" s="56" t="s">
        <v>87</v>
      </c>
      <c r="D89" s="57">
        <v>0</v>
      </c>
      <c r="E89" s="57">
        <v>0</v>
      </c>
      <c r="F89" s="57">
        <v>0</v>
      </c>
      <c r="G89" s="57">
        <v>0</v>
      </c>
      <c r="H89" s="57">
        <v>16250</v>
      </c>
      <c r="I89" s="57">
        <v>19124</v>
      </c>
      <c r="J89" s="57">
        <v>0</v>
      </c>
      <c r="K89" s="57">
        <v>0</v>
      </c>
      <c r="L89" s="57">
        <v>0</v>
      </c>
      <c r="M89" s="57">
        <v>32500</v>
      </c>
      <c r="N89" s="81">
        <v>0</v>
      </c>
    </row>
    <row r="90" spans="1:15" x14ac:dyDescent="0.2">
      <c r="A90" s="54">
        <v>79689367</v>
      </c>
      <c r="B90" s="55">
        <v>190129</v>
      </c>
      <c r="C90" s="56" t="s">
        <v>75</v>
      </c>
      <c r="D90" s="57">
        <v>0</v>
      </c>
      <c r="E90" s="57">
        <v>0</v>
      </c>
      <c r="F90" s="57">
        <v>0</v>
      </c>
      <c r="G90" s="57">
        <v>0</v>
      </c>
      <c r="H90" s="57">
        <v>16250</v>
      </c>
      <c r="I90" s="57">
        <v>19124</v>
      </c>
      <c r="J90" s="57">
        <v>0</v>
      </c>
      <c r="K90" s="57">
        <v>0</v>
      </c>
      <c r="L90" s="57">
        <v>0</v>
      </c>
      <c r="M90" s="57">
        <v>32500</v>
      </c>
      <c r="N90" s="81">
        <v>0</v>
      </c>
    </row>
    <row r="91" spans="1:15" x14ac:dyDescent="0.2">
      <c r="A91" s="54">
        <v>80191995</v>
      </c>
      <c r="B91" s="55">
        <v>190190</v>
      </c>
      <c r="C91" s="56" t="s">
        <v>93</v>
      </c>
      <c r="D91" s="57">
        <v>0</v>
      </c>
      <c r="E91" s="57">
        <v>0</v>
      </c>
      <c r="F91" s="57">
        <v>0</v>
      </c>
      <c r="G91" s="57">
        <v>0</v>
      </c>
      <c r="H91" s="57">
        <v>16250</v>
      </c>
      <c r="I91" s="57">
        <v>19124</v>
      </c>
      <c r="J91" s="57">
        <v>0</v>
      </c>
      <c r="K91" s="57">
        <v>0</v>
      </c>
      <c r="L91" s="57">
        <v>0</v>
      </c>
      <c r="M91" s="57">
        <v>32500</v>
      </c>
      <c r="N91" s="81">
        <v>0</v>
      </c>
    </row>
    <row r="92" spans="1:15" x14ac:dyDescent="0.2">
      <c r="A92" s="54">
        <v>87060138</v>
      </c>
      <c r="B92" s="55">
        <v>190453</v>
      </c>
      <c r="C92" s="56" t="s">
        <v>72</v>
      </c>
      <c r="D92" s="57">
        <v>0</v>
      </c>
      <c r="E92" s="57">
        <v>0</v>
      </c>
      <c r="F92" s="57">
        <v>0</v>
      </c>
      <c r="G92" s="57">
        <v>0</v>
      </c>
      <c r="H92" s="57">
        <v>48750</v>
      </c>
      <c r="I92" s="57">
        <v>57372</v>
      </c>
      <c r="J92" s="57">
        <v>0</v>
      </c>
      <c r="K92" s="57">
        <v>0</v>
      </c>
      <c r="L92" s="57">
        <v>0</v>
      </c>
      <c r="M92" s="57">
        <v>0</v>
      </c>
      <c r="N92" s="81">
        <v>0</v>
      </c>
    </row>
    <row r="93" spans="1:15" x14ac:dyDescent="0.2">
      <c r="A93" s="54">
        <v>91245941</v>
      </c>
      <c r="B93" s="55">
        <v>195991</v>
      </c>
      <c r="C93" s="56" t="s">
        <v>53</v>
      </c>
      <c r="D93" s="57">
        <v>0</v>
      </c>
      <c r="E93" s="57">
        <v>0</v>
      </c>
      <c r="F93" s="57">
        <v>0</v>
      </c>
      <c r="G93" s="57">
        <v>0</v>
      </c>
      <c r="H93" s="57">
        <v>16250</v>
      </c>
      <c r="I93" s="57">
        <v>19124</v>
      </c>
      <c r="J93" s="57">
        <v>0</v>
      </c>
      <c r="K93" s="57">
        <v>0</v>
      </c>
      <c r="L93" s="57">
        <v>0</v>
      </c>
      <c r="M93" s="57">
        <v>32500</v>
      </c>
      <c r="N93" s="81">
        <v>0</v>
      </c>
    </row>
    <row r="94" spans="1:15" x14ac:dyDescent="0.2">
      <c r="A94" s="54">
        <v>94042159</v>
      </c>
      <c r="B94" s="55">
        <v>382</v>
      </c>
      <c r="C94" s="56" t="s">
        <v>152</v>
      </c>
      <c r="D94" s="57">
        <v>0</v>
      </c>
      <c r="E94" s="57">
        <v>0</v>
      </c>
      <c r="F94" s="57">
        <v>0</v>
      </c>
      <c r="G94" s="57">
        <v>0</v>
      </c>
      <c r="H94" s="57">
        <v>16250</v>
      </c>
      <c r="I94" s="57">
        <v>19124</v>
      </c>
      <c r="J94" s="57">
        <v>0</v>
      </c>
      <c r="K94" s="57">
        <v>0</v>
      </c>
      <c r="L94" s="57">
        <v>0</v>
      </c>
      <c r="M94" s="57">
        <v>32500</v>
      </c>
      <c r="N94" s="81">
        <v>0</v>
      </c>
    </row>
    <row r="95" spans="1:15" x14ac:dyDescent="0.2">
      <c r="A95" s="54">
        <v>94294693</v>
      </c>
      <c r="B95" s="55">
        <v>192280</v>
      </c>
      <c r="C95" s="56" t="s">
        <v>54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65000</v>
      </c>
      <c r="N95" s="81">
        <v>0</v>
      </c>
    </row>
    <row r="96" spans="1:15" x14ac:dyDescent="0.2">
      <c r="A96" s="54">
        <v>94306964</v>
      </c>
      <c r="B96" s="55">
        <v>195459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16250</v>
      </c>
      <c r="I96" s="57">
        <v>19124</v>
      </c>
      <c r="J96" s="57">
        <v>0</v>
      </c>
      <c r="K96" s="57">
        <v>0</v>
      </c>
      <c r="L96" s="57">
        <v>0</v>
      </c>
      <c r="M96" s="57">
        <v>32500</v>
      </c>
      <c r="N96" s="81">
        <v>0</v>
      </c>
    </row>
    <row r="97" spans="1:15" x14ac:dyDescent="0.2">
      <c r="A97" s="54">
        <v>94307416</v>
      </c>
      <c r="B97" s="59">
        <v>192166</v>
      </c>
      <c r="C97" s="56" t="s">
        <v>56</v>
      </c>
      <c r="D97" s="57">
        <v>0</v>
      </c>
      <c r="E97" s="57">
        <v>0</v>
      </c>
      <c r="F97" s="57">
        <v>0</v>
      </c>
      <c r="G97" s="57">
        <v>50000</v>
      </c>
      <c r="H97" s="57">
        <v>16250</v>
      </c>
      <c r="I97" s="57">
        <v>19124</v>
      </c>
      <c r="J97" s="57">
        <v>0</v>
      </c>
      <c r="K97" s="57">
        <v>0</v>
      </c>
      <c r="L97" s="57">
        <v>100000</v>
      </c>
      <c r="M97" s="57">
        <v>32500</v>
      </c>
      <c r="N97" s="81">
        <v>0</v>
      </c>
    </row>
    <row r="98" spans="1:15" x14ac:dyDescent="0.2">
      <c r="A98" s="54">
        <v>94308923</v>
      </c>
      <c r="B98" s="55">
        <v>267</v>
      </c>
      <c r="C98" s="56" t="s">
        <v>100</v>
      </c>
      <c r="D98" s="57">
        <v>0</v>
      </c>
      <c r="E98" s="57">
        <v>0</v>
      </c>
      <c r="F98" s="57">
        <v>0</v>
      </c>
      <c r="G98" s="57">
        <v>0</v>
      </c>
      <c r="H98" s="57">
        <v>16250</v>
      </c>
      <c r="I98" s="57">
        <v>19124</v>
      </c>
      <c r="J98" s="57">
        <v>0</v>
      </c>
      <c r="K98" s="57">
        <v>0</v>
      </c>
      <c r="L98" s="57">
        <v>0</v>
      </c>
      <c r="M98" s="57">
        <v>32500</v>
      </c>
      <c r="N98" s="82">
        <v>0</v>
      </c>
      <c r="O98" s="62" t="s">
        <v>161</v>
      </c>
    </row>
    <row r="99" spans="1:15" x14ac:dyDescent="0.2">
      <c r="A99" s="54">
        <v>94310138</v>
      </c>
      <c r="B99" s="55">
        <v>194570</v>
      </c>
      <c r="C99" s="56" t="s">
        <v>57</v>
      </c>
      <c r="D99" s="57">
        <v>0</v>
      </c>
      <c r="E99" s="57">
        <v>0</v>
      </c>
      <c r="F99" s="57">
        <v>0</v>
      </c>
      <c r="G99" s="57">
        <v>0</v>
      </c>
      <c r="H99" s="57">
        <v>16250</v>
      </c>
      <c r="I99" s="57">
        <v>19124</v>
      </c>
      <c r="J99" s="57">
        <v>0</v>
      </c>
      <c r="K99" s="57">
        <v>0</v>
      </c>
      <c r="L99" s="57">
        <v>0</v>
      </c>
      <c r="M99" s="57">
        <v>32500</v>
      </c>
      <c r="N99" s="81">
        <v>0</v>
      </c>
    </row>
    <row r="100" spans="1:15" x14ac:dyDescent="0.2">
      <c r="A100" s="54">
        <v>94311262</v>
      </c>
      <c r="B100" s="55">
        <v>194343</v>
      </c>
      <c r="C100" s="56" t="s">
        <v>31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1040000</v>
      </c>
      <c r="K100" s="57">
        <v>0</v>
      </c>
      <c r="L100" s="57">
        <v>0</v>
      </c>
      <c r="M100" s="57">
        <v>16250</v>
      </c>
      <c r="N100" s="81">
        <v>0</v>
      </c>
    </row>
    <row r="101" spans="1:15" x14ac:dyDescent="0.2">
      <c r="A101" s="54">
        <v>94313728</v>
      </c>
      <c r="B101" s="55">
        <v>190071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16250</v>
      </c>
      <c r="I101" s="57">
        <v>19124</v>
      </c>
      <c r="J101" s="57">
        <v>0</v>
      </c>
      <c r="K101" s="57">
        <v>0</v>
      </c>
      <c r="L101" s="57">
        <v>0</v>
      </c>
      <c r="M101" s="57">
        <v>32500</v>
      </c>
      <c r="N101" s="81">
        <v>0</v>
      </c>
    </row>
    <row r="102" spans="1:15" x14ac:dyDescent="0.2">
      <c r="A102" s="54">
        <v>94313898</v>
      </c>
      <c r="B102" s="55">
        <v>190077</v>
      </c>
      <c r="C102" s="56" t="s">
        <v>101</v>
      </c>
      <c r="D102" s="57">
        <v>0</v>
      </c>
      <c r="E102" s="57">
        <v>0</v>
      </c>
      <c r="F102" s="57">
        <v>0</v>
      </c>
      <c r="G102" s="57">
        <v>0</v>
      </c>
      <c r="H102" s="57">
        <v>21700</v>
      </c>
      <c r="I102" s="57">
        <v>19124</v>
      </c>
      <c r="J102" s="57">
        <v>0</v>
      </c>
      <c r="K102" s="57">
        <v>0</v>
      </c>
      <c r="L102" s="57">
        <v>0</v>
      </c>
      <c r="M102" s="57">
        <v>43300</v>
      </c>
      <c r="N102" s="81">
        <v>0</v>
      </c>
    </row>
    <row r="103" spans="1:15" x14ac:dyDescent="0.2">
      <c r="A103" s="54">
        <v>94318375</v>
      </c>
      <c r="B103" s="55">
        <v>190665</v>
      </c>
      <c r="C103" s="56" t="s">
        <v>68</v>
      </c>
      <c r="D103" s="57">
        <v>0</v>
      </c>
      <c r="E103" s="57">
        <v>0</v>
      </c>
      <c r="F103" s="57">
        <v>0</v>
      </c>
      <c r="G103" s="57">
        <v>0</v>
      </c>
      <c r="H103" s="57">
        <v>16250</v>
      </c>
      <c r="I103" s="57">
        <v>19124</v>
      </c>
      <c r="J103" s="57">
        <v>0</v>
      </c>
      <c r="K103" s="57">
        <v>0</v>
      </c>
      <c r="L103" s="57">
        <v>0</v>
      </c>
      <c r="M103" s="57">
        <v>32500</v>
      </c>
      <c r="N103" s="81">
        <v>0</v>
      </c>
    </row>
    <row r="104" spans="1:15" x14ac:dyDescent="0.2">
      <c r="A104" s="54">
        <v>94320985</v>
      </c>
      <c r="B104" s="55">
        <v>190142</v>
      </c>
      <c r="C104" s="56" t="s">
        <v>61</v>
      </c>
      <c r="D104" s="57">
        <v>0</v>
      </c>
      <c r="E104" s="57">
        <v>0</v>
      </c>
      <c r="F104" s="57">
        <v>0</v>
      </c>
      <c r="G104" s="57">
        <v>0</v>
      </c>
      <c r="H104" s="57">
        <v>16250</v>
      </c>
      <c r="I104" s="57">
        <v>19124</v>
      </c>
      <c r="J104" s="57">
        <v>0</v>
      </c>
      <c r="K104" s="57">
        <v>0</v>
      </c>
      <c r="L104" s="57">
        <v>0</v>
      </c>
      <c r="M104" s="57">
        <v>32500</v>
      </c>
      <c r="N104" s="81">
        <v>0</v>
      </c>
    </row>
    <row r="105" spans="1:15" x14ac:dyDescent="0.2">
      <c r="A105" s="54">
        <v>94468509</v>
      </c>
      <c r="B105" s="55">
        <v>197396</v>
      </c>
      <c r="C105" s="56" t="s">
        <v>58</v>
      </c>
      <c r="D105" s="57">
        <v>0</v>
      </c>
      <c r="E105" s="57">
        <v>0</v>
      </c>
      <c r="F105" s="57">
        <v>0</v>
      </c>
      <c r="G105" s="57">
        <v>0</v>
      </c>
      <c r="H105" s="57">
        <v>16250</v>
      </c>
      <c r="I105" s="57">
        <v>19124</v>
      </c>
      <c r="J105" s="57">
        <v>0</v>
      </c>
      <c r="K105" s="57">
        <v>0</v>
      </c>
      <c r="L105" s="57">
        <v>0</v>
      </c>
      <c r="M105" s="57">
        <v>32500</v>
      </c>
      <c r="N105" s="81">
        <v>0</v>
      </c>
    </row>
    <row r="106" spans="1:15" x14ac:dyDescent="0.2">
      <c r="A106" s="54">
        <v>94477051</v>
      </c>
      <c r="B106" s="55">
        <v>190189</v>
      </c>
      <c r="C106" s="56" t="s">
        <v>88</v>
      </c>
      <c r="D106" s="57">
        <v>0</v>
      </c>
      <c r="E106" s="57">
        <v>0</v>
      </c>
      <c r="F106" s="57">
        <v>0</v>
      </c>
      <c r="G106" s="57">
        <v>0</v>
      </c>
      <c r="H106" s="57">
        <v>16250</v>
      </c>
      <c r="I106" s="57">
        <v>19124</v>
      </c>
      <c r="J106" s="57">
        <v>0</v>
      </c>
      <c r="K106" s="57">
        <v>0</v>
      </c>
      <c r="L106" s="57">
        <v>0</v>
      </c>
      <c r="M106" s="57">
        <v>32500</v>
      </c>
      <c r="N106" s="81">
        <v>0</v>
      </c>
    </row>
    <row r="107" spans="1:15" x14ac:dyDescent="0.2">
      <c r="A107" s="54">
        <v>98541369</v>
      </c>
      <c r="B107" s="55">
        <v>191899</v>
      </c>
      <c r="C107" s="56" t="s">
        <v>59</v>
      </c>
      <c r="D107" s="57">
        <v>0</v>
      </c>
      <c r="E107" s="57">
        <v>0</v>
      </c>
      <c r="F107" s="57">
        <v>0</v>
      </c>
      <c r="G107" s="57">
        <v>0</v>
      </c>
      <c r="H107" s="57">
        <v>16250</v>
      </c>
      <c r="I107" s="57">
        <v>19124</v>
      </c>
      <c r="J107" s="57">
        <v>0</v>
      </c>
      <c r="K107" s="57">
        <v>0</v>
      </c>
      <c r="L107" s="57">
        <v>0</v>
      </c>
      <c r="M107" s="57">
        <v>32500</v>
      </c>
      <c r="N107" s="81">
        <v>0</v>
      </c>
    </row>
    <row r="108" spans="1:15" x14ac:dyDescent="0.2">
      <c r="A108" s="54">
        <v>98634169</v>
      </c>
      <c r="B108" s="55">
        <v>199767</v>
      </c>
      <c r="C108" s="56" t="s">
        <v>102</v>
      </c>
      <c r="D108" s="57">
        <v>75000</v>
      </c>
      <c r="E108" s="57">
        <v>0</v>
      </c>
      <c r="F108" s="57">
        <v>7987.5</v>
      </c>
      <c r="G108" s="57">
        <v>0</v>
      </c>
      <c r="H108" s="57">
        <v>16250</v>
      </c>
      <c r="I108" s="57">
        <v>19124</v>
      </c>
      <c r="J108" s="57">
        <v>675000</v>
      </c>
      <c r="K108" s="57">
        <v>0</v>
      </c>
      <c r="L108" s="57">
        <v>0</v>
      </c>
      <c r="M108" s="57">
        <v>32500</v>
      </c>
      <c r="N108" s="81">
        <v>0</v>
      </c>
    </row>
    <row r="109" spans="1:15" x14ac:dyDescent="0.2">
      <c r="A109" s="54">
        <v>1006218668</v>
      </c>
      <c r="B109" s="55">
        <v>190963</v>
      </c>
      <c r="C109" s="56" t="s">
        <v>144</v>
      </c>
      <c r="D109" s="57">
        <v>0</v>
      </c>
      <c r="E109" s="57">
        <v>0</v>
      </c>
      <c r="F109" s="57">
        <v>0</v>
      </c>
      <c r="G109" s="57">
        <v>0</v>
      </c>
      <c r="H109" s="57">
        <v>16250</v>
      </c>
      <c r="I109" s="57">
        <v>19124</v>
      </c>
      <c r="J109" s="57">
        <v>0</v>
      </c>
      <c r="K109" s="57">
        <v>0</v>
      </c>
      <c r="L109" s="57">
        <v>0</v>
      </c>
      <c r="M109" s="57">
        <v>32500</v>
      </c>
      <c r="N109" s="81">
        <v>0</v>
      </c>
    </row>
    <row r="110" spans="1:15" x14ac:dyDescent="0.2">
      <c r="A110" s="54">
        <v>1022385770</v>
      </c>
      <c r="B110" s="55">
        <v>191001</v>
      </c>
      <c r="C110" s="56" t="s">
        <v>145</v>
      </c>
      <c r="D110" s="57">
        <v>0</v>
      </c>
      <c r="E110" s="57">
        <v>0</v>
      </c>
      <c r="F110" s="57">
        <v>0</v>
      </c>
      <c r="G110" s="57">
        <v>0</v>
      </c>
      <c r="H110" s="57">
        <v>16250</v>
      </c>
      <c r="I110" s="57">
        <v>19124</v>
      </c>
      <c r="J110" s="57">
        <v>0</v>
      </c>
      <c r="K110" s="57">
        <v>0</v>
      </c>
      <c r="L110" s="57">
        <v>0</v>
      </c>
      <c r="M110" s="57">
        <v>32500</v>
      </c>
      <c r="N110" s="81">
        <v>0</v>
      </c>
    </row>
    <row r="111" spans="1:15" s="70" customFormat="1" x14ac:dyDescent="0.2">
      <c r="A111" s="68">
        <v>1031134223</v>
      </c>
      <c r="B111" s="69">
        <v>191102</v>
      </c>
      <c r="C111" s="70" t="s">
        <v>182</v>
      </c>
      <c r="D111" s="71">
        <v>0</v>
      </c>
      <c r="E111" s="71">
        <v>0</v>
      </c>
      <c r="F111" s="71">
        <v>0</v>
      </c>
      <c r="G111" s="71">
        <v>0</v>
      </c>
      <c r="H111" s="71">
        <v>16250</v>
      </c>
      <c r="I111" s="71">
        <v>19124</v>
      </c>
      <c r="J111" s="71">
        <v>0</v>
      </c>
      <c r="K111" s="71">
        <v>0</v>
      </c>
      <c r="L111" s="71">
        <v>0</v>
      </c>
      <c r="M111" s="71">
        <v>32500</v>
      </c>
      <c r="N111" s="74">
        <v>0</v>
      </c>
      <c r="O111" s="72"/>
    </row>
    <row r="112" spans="1:15" s="70" customFormat="1" x14ac:dyDescent="0.2">
      <c r="A112" s="68">
        <v>1061733870</v>
      </c>
      <c r="B112" s="69">
        <v>191070</v>
      </c>
      <c r="C112" s="70" t="s">
        <v>166</v>
      </c>
      <c r="D112" s="71">
        <v>0</v>
      </c>
      <c r="E112" s="71">
        <v>0</v>
      </c>
      <c r="F112" s="71">
        <v>0</v>
      </c>
      <c r="G112" s="71">
        <v>0</v>
      </c>
      <c r="H112" s="71">
        <v>16250</v>
      </c>
      <c r="I112" s="71">
        <v>19124</v>
      </c>
      <c r="J112" s="71">
        <v>0</v>
      </c>
      <c r="K112" s="71">
        <v>0</v>
      </c>
      <c r="L112" s="71">
        <v>0</v>
      </c>
      <c r="M112" s="71">
        <v>32500</v>
      </c>
      <c r="N112" s="74">
        <v>0</v>
      </c>
      <c r="O112" s="72"/>
    </row>
    <row r="113" spans="1:15" x14ac:dyDescent="0.2">
      <c r="A113" s="54">
        <v>1062275446</v>
      </c>
      <c r="B113" s="55">
        <v>190565</v>
      </c>
      <c r="C113" s="56" t="s">
        <v>79</v>
      </c>
      <c r="D113" s="57">
        <v>0</v>
      </c>
      <c r="E113" s="57">
        <v>0</v>
      </c>
      <c r="F113" s="57">
        <v>0</v>
      </c>
      <c r="G113" s="57">
        <v>0</v>
      </c>
      <c r="H113" s="57">
        <v>16250</v>
      </c>
      <c r="I113" s="57">
        <v>19124</v>
      </c>
      <c r="J113" s="57">
        <v>0</v>
      </c>
      <c r="K113" s="57">
        <v>0</v>
      </c>
      <c r="L113" s="57">
        <v>0</v>
      </c>
      <c r="M113" s="57">
        <v>32500</v>
      </c>
      <c r="N113" s="81">
        <v>0</v>
      </c>
    </row>
    <row r="114" spans="1:15" x14ac:dyDescent="0.2">
      <c r="A114" s="54">
        <v>1112103304</v>
      </c>
      <c r="B114" s="55">
        <v>191015</v>
      </c>
      <c r="C114" s="56" t="s">
        <v>159</v>
      </c>
      <c r="D114" s="57">
        <v>0</v>
      </c>
      <c r="E114" s="57">
        <v>0</v>
      </c>
      <c r="F114" s="57">
        <v>0</v>
      </c>
      <c r="G114" s="57">
        <v>0</v>
      </c>
      <c r="H114" s="57">
        <v>16250</v>
      </c>
      <c r="I114" s="57">
        <v>19124</v>
      </c>
      <c r="J114" s="57">
        <v>0</v>
      </c>
      <c r="K114" s="57">
        <v>0</v>
      </c>
      <c r="L114" s="57">
        <v>0</v>
      </c>
      <c r="M114" s="57">
        <v>32500</v>
      </c>
      <c r="N114" s="81">
        <v>0</v>
      </c>
    </row>
    <row r="115" spans="1:15" x14ac:dyDescent="0.2">
      <c r="A115" s="54">
        <v>1112218957</v>
      </c>
      <c r="B115" s="55">
        <v>196350</v>
      </c>
      <c r="C115" s="56" t="s">
        <v>32</v>
      </c>
      <c r="D115" s="57">
        <v>0</v>
      </c>
      <c r="E115" s="57">
        <v>0</v>
      </c>
      <c r="F115" s="57">
        <v>0</v>
      </c>
      <c r="G115" s="57">
        <v>0</v>
      </c>
      <c r="H115" s="57">
        <v>16250</v>
      </c>
      <c r="I115" s="57">
        <v>19124</v>
      </c>
      <c r="J115" s="57">
        <v>0</v>
      </c>
      <c r="K115" s="57">
        <v>0</v>
      </c>
      <c r="L115" s="57">
        <v>0</v>
      </c>
      <c r="M115" s="57">
        <v>32500</v>
      </c>
      <c r="N115" s="81">
        <v>0</v>
      </c>
    </row>
    <row r="116" spans="1:15" x14ac:dyDescent="0.2">
      <c r="A116" s="54">
        <v>1112225498</v>
      </c>
      <c r="B116" s="55">
        <v>87872</v>
      </c>
      <c r="C116" s="56" t="s">
        <v>146</v>
      </c>
      <c r="D116" s="57">
        <v>0</v>
      </c>
      <c r="E116" s="57">
        <v>0</v>
      </c>
      <c r="F116" s="57">
        <v>0</v>
      </c>
      <c r="G116" s="57">
        <v>0</v>
      </c>
      <c r="H116" s="57">
        <v>16250</v>
      </c>
      <c r="I116" s="57">
        <v>19124</v>
      </c>
      <c r="J116" s="57">
        <v>0</v>
      </c>
      <c r="K116" s="57">
        <v>0</v>
      </c>
      <c r="L116" s="57">
        <v>0</v>
      </c>
      <c r="M116" s="57">
        <v>32500</v>
      </c>
      <c r="N116" s="82">
        <v>0</v>
      </c>
      <c r="O116" s="62" t="s">
        <v>161</v>
      </c>
    </row>
    <row r="117" spans="1:15" x14ac:dyDescent="0.2">
      <c r="A117" s="54">
        <v>1112763543</v>
      </c>
      <c r="B117" s="55">
        <v>190824</v>
      </c>
      <c r="C117" s="56" t="s">
        <v>119</v>
      </c>
      <c r="D117" s="57">
        <v>0</v>
      </c>
      <c r="E117" s="57">
        <v>0</v>
      </c>
      <c r="F117" s="57">
        <v>0</v>
      </c>
      <c r="G117" s="57">
        <v>0</v>
      </c>
      <c r="H117" s="57">
        <v>16250</v>
      </c>
      <c r="I117" s="57">
        <v>19124</v>
      </c>
      <c r="J117" s="57">
        <v>0</v>
      </c>
      <c r="K117" s="57">
        <v>0</v>
      </c>
      <c r="L117" s="57">
        <v>0</v>
      </c>
      <c r="M117" s="57">
        <v>32500</v>
      </c>
      <c r="N117" s="81">
        <v>0</v>
      </c>
    </row>
    <row r="118" spans="1:15" x14ac:dyDescent="0.2">
      <c r="A118" s="54">
        <v>1113525424</v>
      </c>
      <c r="B118" s="55">
        <v>191011</v>
      </c>
      <c r="C118" s="56" t="s">
        <v>147</v>
      </c>
      <c r="D118" s="57">
        <v>830000</v>
      </c>
      <c r="E118" s="57">
        <v>0</v>
      </c>
      <c r="F118" s="57">
        <v>11395.5</v>
      </c>
      <c r="G118" s="57">
        <v>0</v>
      </c>
      <c r="H118" s="57">
        <v>16250</v>
      </c>
      <c r="I118" s="57">
        <v>19124</v>
      </c>
      <c r="J118" s="57">
        <v>240000</v>
      </c>
      <c r="K118" s="57">
        <v>0</v>
      </c>
      <c r="L118" s="57">
        <v>0</v>
      </c>
      <c r="M118" s="57">
        <v>32500</v>
      </c>
      <c r="N118" s="81">
        <v>301490</v>
      </c>
      <c r="O118" s="62" t="s">
        <v>192</v>
      </c>
    </row>
    <row r="119" spans="1:15" x14ac:dyDescent="0.2">
      <c r="A119" s="54">
        <v>1113536036</v>
      </c>
      <c r="B119" s="55">
        <v>87851</v>
      </c>
      <c r="C119" s="56" t="s">
        <v>134</v>
      </c>
      <c r="D119" s="57">
        <v>0</v>
      </c>
      <c r="E119" s="57">
        <v>0</v>
      </c>
      <c r="F119" s="57">
        <v>0</v>
      </c>
      <c r="G119" s="57">
        <v>0</v>
      </c>
      <c r="H119" s="57">
        <v>16250</v>
      </c>
      <c r="I119" s="57">
        <v>19124</v>
      </c>
      <c r="J119" s="57">
        <v>0</v>
      </c>
      <c r="K119" s="57">
        <v>0</v>
      </c>
      <c r="L119" s="57">
        <v>0</v>
      </c>
      <c r="M119" s="57">
        <v>32500</v>
      </c>
      <c r="N119" s="81">
        <v>0</v>
      </c>
    </row>
    <row r="120" spans="1:15" x14ac:dyDescent="0.2">
      <c r="A120" s="54">
        <v>1113623213</v>
      </c>
      <c r="B120" s="55">
        <v>385</v>
      </c>
      <c r="C120" s="56" t="s">
        <v>111</v>
      </c>
      <c r="D120" s="57">
        <v>0</v>
      </c>
      <c r="E120" s="57">
        <v>0</v>
      </c>
      <c r="F120" s="57">
        <v>0</v>
      </c>
      <c r="G120" s="57">
        <v>0</v>
      </c>
      <c r="H120" s="57">
        <v>16250</v>
      </c>
      <c r="I120" s="57">
        <v>19124</v>
      </c>
      <c r="J120" s="57">
        <v>0</v>
      </c>
      <c r="K120" s="57">
        <v>0</v>
      </c>
      <c r="L120" s="57">
        <v>0</v>
      </c>
      <c r="M120" s="57">
        <v>32500</v>
      </c>
      <c r="N120" s="81">
        <v>0</v>
      </c>
    </row>
    <row r="121" spans="1:15" x14ac:dyDescent="0.2">
      <c r="A121" s="54">
        <v>1113624614</v>
      </c>
      <c r="B121" s="55">
        <v>190757</v>
      </c>
      <c r="C121" s="56" t="s">
        <v>121</v>
      </c>
      <c r="D121" s="57">
        <v>0</v>
      </c>
      <c r="E121" s="57">
        <v>0</v>
      </c>
      <c r="F121" s="57">
        <v>0</v>
      </c>
      <c r="G121" s="57">
        <v>0</v>
      </c>
      <c r="H121" s="57">
        <v>16250</v>
      </c>
      <c r="I121" s="57">
        <v>19124</v>
      </c>
      <c r="J121" s="57">
        <v>0</v>
      </c>
      <c r="K121" s="57">
        <v>0</v>
      </c>
      <c r="L121" s="57">
        <v>0</v>
      </c>
      <c r="M121" s="57">
        <v>32500</v>
      </c>
      <c r="N121" s="81">
        <v>0</v>
      </c>
    </row>
    <row r="122" spans="1:15" x14ac:dyDescent="0.2">
      <c r="A122" s="54">
        <v>1113633874</v>
      </c>
      <c r="B122" s="55">
        <v>190106</v>
      </c>
      <c r="C122" s="56" t="s">
        <v>65</v>
      </c>
      <c r="D122" s="57">
        <v>0</v>
      </c>
      <c r="E122" s="57">
        <v>0</v>
      </c>
      <c r="F122" s="57">
        <v>0</v>
      </c>
      <c r="G122" s="57">
        <v>0</v>
      </c>
      <c r="H122" s="57">
        <v>16250</v>
      </c>
      <c r="I122" s="57">
        <v>19124</v>
      </c>
      <c r="J122" s="57">
        <v>0</v>
      </c>
      <c r="K122" s="57">
        <v>0</v>
      </c>
      <c r="L122" s="57">
        <v>0</v>
      </c>
      <c r="M122" s="57">
        <v>32500</v>
      </c>
      <c r="N122" s="81">
        <v>0</v>
      </c>
    </row>
    <row r="123" spans="1:15" x14ac:dyDescent="0.2">
      <c r="A123" s="54">
        <v>1113638133</v>
      </c>
      <c r="B123" s="55">
        <v>97074</v>
      </c>
      <c r="C123" s="56" t="s">
        <v>116</v>
      </c>
      <c r="D123" s="57">
        <v>0</v>
      </c>
      <c r="E123" s="57">
        <v>0</v>
      </c>
      <c r="F123" s="57">
        <v>0</v>
      </c>
      <c r="G123" s="57">
        <v>0</v>
      </c>
      <c r="H123" s="57">
        <v>16250</v>
      </c>
      <c r="I123" s="57">
        <v>19124</v>
      </c>
      <c r="J123" s="57">
        <v>0</v>
      </c>
      <c r="K123" s="57">
        <v>0</v>
      </c>
      <c r="L123" s="57">
        <v>0</v>
      </c>
      <c r="M123" s="57">
        <v>32500</v>
      </c>
      <c r="N123" s="82">
        <v>77608</v>
      </c>
      <c r="O123" s="62" t="s">
        <v>196</v>
      </c>
    </row>
    <row r="124" spans="1:15" x14ac:dyDescent="0.2">
      <c r="A124" s="54">
        <v>1113645265</v>
      </c>
      <c r="B124" s="55">
        <v>86885</v>
      </c>
      <c r="C124" s="56" t="s">
        <v>98</v>
      </c>
      <c r="D124" s="57">
        <v>0</v>
      </c>
      <c r="E124" s="57">
        <v>0</v>
      </c>
      <c r="F124" s="57">
        <v>0</v>
      </c>
      <c r="G124" s="57">
        <v>0</v>
      </c>
      <c r="H124" s="57">
        <v>16250</v>
      </c>
      <c r="I124" s="57">
        <v>19124</v>
      </c>
      <c r="J124" s="57">
        <v>0</v>
      </c>
      <c r="K124" s="57">
        <v>0</v>
      </c>
      <c r="L124" s="57">
        <v>0</v>
      </c>
      <c r="M124" s="57">
        <v>32500</v>
      </c>
      <c r="N124" s="81">
        <v>0</v>
      </c>
    </row>
    <row r="125" spans="1:15" x14ac:dyDescent="0.2">
      <c r="A125" s="54">
        <v>1113652029</v>
      </c>
      <c r="B125" s="55">
        <v>190574</v>
      </c>
      <c r="C125" s="56" t="s">
        <v>78</v>
      </c>
      <c r="D125" s="57">
        <v>0</v>
      </c>
      <c r="E125" s="57">
        <v>0</v>
      </c>
      <c r="F125" s="57">
        <v>0</v>
      </c>
      <c r="G125" s="57">
        <v>60000</v>
      </c>
      <c r="H125" s="57">
        <v>16250</v>
      </c>
      <c r="I125" s="57">
        <v>19124</v>
      </c>
      <c r="J125" s="57">
        <v>0</v>
      </c>
      <c r="K125" s="57">
        <v>0</v>
      </c>
      <c r="L125" s="57">
        <v>60000</v>
      </c>
      <c r="M125" s="57">
        <v>32500</v>
      </c>
      <c r="N125" s="81">
        <v>0</v>
      </c>
    </row>
    <row r="126" spans="1:15" x14ac:dyDescent="0.2">
      <c r="A126" s="54">
        <v>1113653332</v>
      </c>
      <c r="B126" s="55">
        <v>190985</v>
      </c>
      <c r="C126" s="56" t="s">
        <v>155</v>
      </c>
      <c r="D126" s="57">
        <v>0</v>
      </c>
      <c r="E126" s="57">
        <v>0</v>
      </c>
      <c r="F126" s="57">
        <v>0</v>
      </c>
      <c r="G126" s="57">
        <v>0</v>
      </c>
      <c r="H126" s="57">
        <v>16250</v>
      </c>
      <c r="I126" s="57">
        <v>19124</v>
      </c>
      <c r="J126" s="57">
        <v>0</v>
      </c>
      <c r="K126" s="57">
        <v>0</v>
      </c>
      <c r="L126" s="57">
        <v>0</v>
      </c>
      <c r="M126" s="57">
        <v>32500</v>
      </c>
      <c r="N126" s="81">
        <v>0</v>
      </c>
    </row>
    <row r="127" spans="1:15" x14ac:dyDescent="0.2">
      <c r="A127" s="54">
        <v>1113655573</v>
      </c>
      <c r="B127" s="59">
        <v>190442</v>
      </c>
      <c r="C127" s="56" t="s">
        <v>66</v>
      </c>
      <c r="D127" s="57">
        <v>577300</v>
      </c>
      <c r="E127" s="57">
        <v>0</v>
      </c>
      <c r="F127" s="57">
        <v>14377.5</v>
      </c>
      <c r="G127" s="57">
        <v>45000</v>
      </c>
      <c r="H127" s="57">
        <v>16250</v>
      </c>
      <c r="I127" s="57">
        <v>19124</v>
      </c>
      <c r="J127" s="57">
        <v>772700</v>
      </c>
      <c r="K127" s="57">
        <v>0</v>
      </c>
      <c r="L127" s="57">
        <v>0</v>
      </c>
      <c r="M127" s="57">
        <v>32500</v>
      </c>
      <c r="N127" s="81">
        <v>0</v>
      </c>
    </row>
    <row r="128" spans="1:15" x14ac:dyDescent="0.2">
      <c r="A128" s="54">
        <v>1113656338</v>
      </c>
      <c r="B128" s="59">
        <v>87221</v>
      </c>
      <c r="C128" s="56" t="s">
        <v>120</v>
      </c>
      <c r="D128" s="57">
        <v>0</v>
      </c>
      <c r="E128" s="57">
        <v>0</v>
      </c>
      <c r="F128" s="57">
        <v>0</v>
      </c>
      <c r="G128" s="57">
        <v>0</v>
      </c>
      <c r="H128" s="57">
        <v>16250</v>
      </c>
      <c r="I128" s="57">
        <v>19124</v>
      </c>
      <c r="J128" s="57">
        <v>0</v>
      </c>
      <c r="K128" s="57">
        <v>0</v>
      </c>
      <c r="L128" s="57">
        <v>0</v>
      </c>
      <c r="M128" s="57">
        <v>32500</v>
      </c>
      <c r="N128" s="82">
        <v>0</v>
      </c>
      <c r="O128" s="62" t="s">
        <v>161</v>
      </c>
    </row>
    <row r="129" spans="1:16145" x14ac:dyDescent="0.2">
      <c r="A129" s="54">
        <v>1113666025</v>
      </c>
      <c r="B129" s="59">
        <v>190909</v>
      </c>
      <c r="C129" s="56" t="s">
        <v>137</v>
      </c>
      <c r="D129" s="57">
        <v>0</v>
      </c>
      <c r="E129" s="57">
        <v>0</v>
      </c>
      <c r="F129" s="57">
        <v>0</v>
      </c>
      <c r="G129" s="57">
        <v>0</v>
      </c>
      <c r="H129" s="57">
        <v>16250</v>
      </c>
      <c r="I129" s="57">
        <v>19124</v>
      </c>
      <c r="J129" s="57">
        <v>0</v>
      </c>
      <c r="K129" s="57">
        <v>0</v>
      </c>
      <c r="L129" s="57">
        <v>0</v>
      </c>
      <c r="M129" s="57">
        <v>32500</v>
      </c>
      <c r="N129" s="81">
        <v>0</v>
      </c>
    </row>
    <row r="130" spans="1:16145" s="70" customFormat="1" x14ac:dyDescent="0.2">
      <c r="A130" s="68">
        <v>1113677816</v>
      </c>
      <c r="B130" s="73">
        <v>87893</v>
      </c>
      <c r="C130" s="70" t="s">
        <v>173</v>
      </c>
      <c r="D130" s="71">
        <v>0</v>
      </c>
      <c r="E130" s="71">
        <v>0</v>
      </c>
      <c r="F130" s="71">
        <v>0</v>
      </c>
      <c r="G130" s="71">
        <v>0</v>
      </c>
      <c r="H130" s="71">
        <v>16250</v>
      </c>
      <c r="I130" s="71">
        <v>19124</v>
      </c>
      <c r="J130" s="71">
        <v>0</v>
      </c>
      <c r="K130" s="71">
        <v>0</v>
      </c>
      <c r="L130" s="71">
        <v>0</v>
      </c>
      <c r="M130" s="71">
        <v>32500</v>
      </c>
      <c r="N130" s="74">
        <v>0</v>
      </c>
      <c r="O130" s="72"/>
    </row>
    <row r="131" spans="1:16145" s="70" customFormat="1" x14ac:dyDescent="0.2">
      <c r="A131" s="68">
        <v>1113679059</v>
      </c>
      <c r="B131" s="73">
        <v>88199</v>
      </c>
      <c r="C131" s="70" t="s">
        <v>167</v>
      </c>
      <c r="D131" s="71">
        <v>0</v>
      </c>
      <c r="E131" s="71">
        <v>0</v>
      </c>
      <c r="F131" s="71">
        <v>0</v>
      </c>
      <c r="G131" s="71">
        <v>0</v>
      </c>
      <c r="H131" s="71">
        <v>16250</v>
      </c>
      <c r="I131" s="71">
        <v>19124</v>
      </c>
      <c r="J131" s="71">
        <v>0</v>
      </c>
      <c r="K131" s="71">
        <v>0</v>
      </c>
      <c r="L131" s="71">
        <v>0</v>
      </c>
      <c r="M131" s="71">
        <v>32500</v>
      </c>
      <c r="N131" s="74">
        <v>0</v>
      </c>
      <c r="O131" s="72" t="s">
        <v>161</v>
      </c>
    </row>
    <row r="132" spans="1:16145" x14ac:dyDescent="0.2">
      <c r="A132" s="54">
        <v>1113683238</v>
      </c>
      <c r="B132" s="59">
        <v>191046</v>
      </c>
      <c r="C132" s="56" t="s">
        <v>158</v>
      </c>
      <c r="D132" s="57">
        <v>0</v>
      </c>
      <c r="E132" s="57">
        <v>0</v>
      </c>
      <c r="F132" s="57">
        <v>0</v>
      </c>
      <c r="G132" s="57">
        <v>0</v>
      </c>
      <c r="H132" s="57">
        <v>16250</v>
      </c>
      <c r="I132" s="57">
        <v>19124</v>
      </c>
      <c r="J132" s="57">
        <v>0</v>
      </c>
      <c r="K132" s="57">
        <v>0</v>
      </c>
      <c r="L132" s="57">
        <v>0</v>
      </c>
      <c r="M132" s="57">
        <v>32500</v>
      </c>
      <c r="N132" s="81">
        <v>0</v>
      </c>
    </row>
    <row r="133" spans="1:16145" s="70" customFormat="1" x14ac:dyDescent="0.2">
      <c r="A133" s="68">
        <v>1113688012</v>
      </c>
      <c r="B133" s="73">
        <v>87954</v>
      </c>
      <c r="C133" s="70" t="s">
        <v>168</v>
      </c>
      <c r="D133" s="71">
        <v>0</v>
      </c>
      <c r="E133" s="71">
        <v>0</v>
      </c>
      <c r="F133" s="71">
        <v>0</v>
      </c>
      <c r="G133" s="71">
        <v>0</v>
      </c>
      <c r="H133" s="71">
        <v>16250</v>
      </c>
      <c r="I133" s="71">
        <v>19124</v>
      </c>
      <c r="J133" s="71">
        <v>0</v>
      </c>
      <c r="K133" s="71">
        <v>0</v>
      </c>
      <c r="L133" s="71">
        <v>0</v>
      </c>
      <c r="M133" s="71">
        <v>32500</v>
      </c>
      <c r="N133" s="74">
        <v>0</v>
      </c>
      <c r="O133" s="72" t="s">
        <v>161</v>
      </c>
    </row>
    <row r="134" spans="1:16145" s="70" customFormat="1" x14ac:dyDescent="0.2">
      <c r="A134" s="68">
        <v>1113697213</v>
      </c>
      <c r="B134" s="73">
        <v>191037</v>
      </c>
      <c r="C134" s="70" t="s">
        <v>169</v>
      </c>
      <c r="D134" s="71">
        <v>0</v>
      </c>
      <c r="E134" s="71">
        <v>0</v>
      </c>
      <c r="F134" s="71">
        <v>0</v>
      </c>
      <c r="G134" s="71">
        <v>0</v>
      </c>
      <c r="H134" s="71">
        <v>16250</v>
      </c>
      <c r="I134" s="71">
        <v>19124</v>
      </c>
      <c r="J134" s="71">
        <v>0</v>
      </c>
      <c r="K134" s="71">
        <v>0</v>
      </c>
      <c r="L134" s="71">
        <v>0</v>
      </c>
      <c r="M134" s="71">
        <v>32500</v>
      </c>
      <c r="N134" s="74">
        <v>0</v>
      </c>
      <c r="O134" s="72"/>
    </row>
    <row r="135" spans="1:16145" s="70" customFormat="1" x14ac:dyDescent="0.2">
      <c r="A135" s="68">
        <v>1114813081</v>
      </c>
      <c r="B135" s="73"/>
      <c r="C135" s="70" t="s">
        <v>170</v>
      </c>
      <c r="D135" s="71">
        <v>0</v>
      </c>
      <c r="E135" s="71">
        <v>0</v>
      </c>
      <c r="F135" s="71">
        <v>0</v>
      </c>
      <c r="G135" s="71">
        <v>0</v>
      </c>
      <c r="H135" s="71">
        <v>16250</v>
      </c>
      <c r="I135" s="71">
        <v>19124</v>
      </c>
      <c r="J135" s="71">
        <v>0</v>
      </c>
      <c r="K135" s="71">
        <v>0</v>
      </c>
      <c r="L135" s="71">
        <v>0</v>
      </c>
      <c r="M135" s="71">
        <v>32500</v>
      </c>
      <c r="N135" s="74">
        <v>334734</v>
      </c>
      <c r="O135" s="72" t="s">
        <v>197</v>
      </c>
    </row>
    <row r="136" spans="1:16145" x14ac:dyDescent="0.2">
      <c r="A136" s="54">
        <v>1114816909</v>
      </c>
      <c r="B136" s="55">
        <v>199977</v>
      </c>
      <c r="C136" s="56" t="s">
        <v>73</v>
      </c>
      <c r="D136" s="57">
        <v>0</v>
      </c>
      <c r="E136" s="57">
        <v>0</v>
      </c>
      <c r="F136" s="57">
        <v>0</v>
      </c>
      <c r="G136" s="57">
        <v>0</v>
      </c>
      <c r="H136" s="57">
        <v>16250</v>
      </c>
      <c r="I136" s="57">
        <v>19124</v>
      </c>
      <c r="J136" s="57">
        <v>0</v>
      </c>
      <c r="K136" s="57">
        <v>0</v>
      </c>
      <c r="L136" s="57">
        <v>0</v>
      </c>
      <c r="M136" s="57">
        <v>32500</v>
      </c>
      <c r="N136" s="81">
        <v>0</v>
      </c>
    </row>
    <row r="137" spans="1:16145" x14ac:dyDescent="0.2">
      <c r="A137" s="54">
        <v>1114828396</v>
      </c>
      <c r="B137" s="55">
        <v>87062</v>
      </c>
      <c r="C137" s="56" t="s">
        <v>118</v>
      </c>
      <c r="D137" s="57">
        <v>0</v>
      </c>
      <c r="E137" s="57">
        <v>0</v>
      </c>
      <c r="F137" s="57">
        <v>0</v>
      </c>
      <c r="G137" s="57">
        <v>0</v>
      </c>
      <c r="H137" s="57">
        <v>16250</v>
      </c>
      <c r="I137" s="57">
        <v>19124</v>
      </c>
      <c r="J137" s="57">
        <v>0</v>
      </c>
      <c r="K137" s="57">
        <v>0</v>
      </c>
      <c r="L137" s="57">
        <v>0</v>
      </c>
      <c r="M137" s="57">
        <v>32500</v>
      </c>
      <c r="N137" s="82">
        <v>0</v>
      </c>
      <c r="O137" s="62" t="s">
        <v>161</v>
      </c>
    </row>
    <row r="138" spans="1:16145" x14ac:dyDescent="0.2">
      <c r="A138" s="54">
        <v>1115080701</v>
      </c>
      <c r="B138" s="55">
        <v>87496</v>
      </c>
      <c r="C138" s="56" t="s">
        <v>156</v>
      </c>
      <c r="D138" s="57">
        <v>0</v>
      </c>
      <c r="E138" s="57">
        <v>0</v>
      </c>
      <c r="F138" s="57">
        <v>0</v>
      </c>
      <c r="G138" s="57">
        <v>0</v>
      </c>
      <c r="H138" s="57">
        <v>16250</v>
      </c>
      <c r="I138" s="57">
        <v>19124</v>
      </c>
      <c r="J138" s="57">
        <v>0</v>
      </c>
      <c r="K138" s="57">
        <v>0</v>
      </c>
      <c r="L138" s="57">
        <v>0</v>
      </c>
      <c r="M138" s="57">
        <v>32500</v>
      </c>
      <c r="N138" s="82">
        <v>0</v>
      </c>
    </row>
    <row r="139" spans="1:16145" x14ac:dyDescent="0.2">
      <c r="A139" s="54">
        <v>1116259375</v>
      </c>
      <c r="B139" s="55">
        <v>87495</v>
      </c>
      <c r="C139" s="56" t="s">
        <v>110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16250</v>
      </c>
      <c r="N139" s="81">
        <v>0</v>
      </c>
    </row>
    <row r="140" spans="1:16145" x14ac:dyDescent="0.2">
      <c r="A140" s="54">
        <v>1118199739</v>
      </c>
      <c r="B140" s="55">
        <v>190846</v>
      </c>
      <c r="C140" s="56" t="s">
        <v>136</v>
      </c>
      <c r="D140" s="57">
        <v>0</v>
      </c>
      <c r="E140" s="57">
        <v>0</v>
      </c>
      <c r="F140" s="57">
        <v>0</v>
      </c>
      <c r="G140" s="57">
        <v>0</v>
      </c>
      <c r="H140" s="57">
        <v>16250</v>
      </c>
      <c r="I140" s="57">
        <v>19124</v>
      </c>
      <c r="J140" s="57">
        <v>0</v>
      </c>
      <c r="K140" s="57">
        <v>0</v>
      </c>
      <c r="L140" s="57">
        <v>0</v>
      </c>
      <c r="M140" s="57">
        <v>32500</v>
      </c>
      <c r="N140" s="81">
        <v>0</v>
      </c>
    </row>
    <row r="141" spans="1:16145" s="58" customFormat="1" x14ac:dyDescent="0.2">
      <c r="A141" s="54">
        <v>1121921149</v>
      </c>
      <c r="B141" s="55">
        <v>190849</v>
      </c>
      <c r="C141" s="56" t="s">
        <v>157</v>
      </c>
      <c r="D141" s="57">
        <v>0</v>
      </c>
      <c r="E141" s="57">
        <v>0</v>
      </c>
      <c r="F141" s="57">
        <v>0</v>
      </c>
      <c r="G141" s="57">
        <v>0</v>
      </c>
      <c r="H141" s="57">
        <v>16250</v>
      </c>
      <c r="I141" s="57">
        <v>19124</v>
      </c>
      <c r="J141" s="57">
        <v>0</v>
      </c>
      <c r="K141" s="57">
        <v>0</v>
      </c>
      <c r="L141" s="57">
        <v>0</v>
      </c>
      <c r="M141" s="57">
        <v>32500</v>
      </c>
      <c r="N141" s="81">
        <v>0</v>
      </c>
      <c r="O141" s="62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  <c r="WVE141" s="56"/>
      <c r="WVF141" s="56"/>
      <c r="WVG141" s="56"/>
      <c r="WVH141" s="56"/>
      <c r="WVI141" s="56"/>
      <c r="WVJ141" s="56"/>
      <c r="WVK141" s="56"/>
      <c r="WVL141" s="56"/>
      <c r="WVM141" s="56"/>
      <c r="WVN141" s="56"/>
      <c r="WVO141" s="56"/>
      <c r="WVP141" s="56"/>
      <c r="WVQ141" s="56"/>
      <c r="WVR141" s="56"/>
      <c r="WVS141" s="56"/>
      <c r="WVT141" s="56"/>
      <c r="WVU141" s="56"/>
      <c r="WVV141" s="56"/>
      <c r="WVW141" s="56"/>
      <c r="WVX141" s="56"/>
      <c r="WVY141" s="56"/>
    </row>
    <row r="142" spans="1:16145" s="58" customFormat="1" x14ac:dyDescent="0.2">
      <c r="A142" s="54">
        <v>1129582540</v>
      </c>
      <c r="B142" s="55">
        <v>87832</v>
      </c>
      <c r="C142" s="56" t="s">
        <v>160</v>
      </c>
      <c r="D142" s="57">
        <v>0</v>
      </c>
      <c r="E142" s="57">
        <v>0</v>
      </c>
      <c r="F142" s="57">
        <v>0</v>
      </c>
      <c r="G142" s="57">
        <v>60000</v>
      </c>
      <c r="H142" s="57">
        <v>16250</v>
      </c>
      <c r="I142" s="57">
        <v>19124</v>
      </c>
      <c r="J142" s="57">
        <v>0</v>
      </c>
      <c r="K142" s="57">
        <v>0</v>
      </c>
      <c r="L142" s="57">
        <v>60000</v>
      </c>
      <c r="M142" s="57">
        <v>32500</v>
      </c>
      <c r="N142" s="81">
        <v>0</v>
      </c>
      <c r="O142" s="62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</row>
    <row r="143" spans="1:16145" x14ac:dyDescent="0.2">
      <c r="A143" s="54">
        <v>1130620908</v>
      </c>
      <c r="B143" s="55">
        <v>190620</v>
      </c>
      <c r="C143" s="56" t="s">
        <v>94</v>
      </c>
      <c r="D143" s="57">
        <v>0</v>
      </c>
      <c r="E143" s="57">
        <v>0</v>
      </c>
      <c r="F143" s="57">
        <v>0</v>
      </c>
      <c r="G143" s="57">
        <v>0</v>
      </c>
      <c r="H143" s="57">
        <v>16250</v>
      </c>
      <c r="I143" s="57">
        <v>19124</v>
      </c>
      <c r="J143" s="57">
        <v>0</v>
      </c>
      <c r="K143" s="57">
        <v>0</v>
      </c>
      <c r="L143" s="57">
        <v>0</v>
      </c>
      <c r="M143" s="57">
        <v>32500</v>
      </c>
      <c r="N143" s="81">
        <v>0</v>
      </c>
    </row>
    <row r="144" spans="1:16145" x14ac:dyDescent="0.2">
      <c r="A144" s="54">
        <v>1130621105</v>
      </c>
      <c r="B144" s="55">
        <v>190858</v>
      </c>
      <c r="C144" s="56" t="s">
        <v>126</v>
      </c>
      <c r="D144" s="57">
        <v>0</v>
      </c>
      <c r="E144" s="57">
        <v>0</v>
      </c>
      <c r="F144" s="57">
        <v>0</v>
      </c>
      <c r="G144" s="57">
        <v>0</v>
      </c>
      <c r="H144" s="57">
        <v>16250</v>
      </c>
      <c r="I144" s="57">
        <v>19124</v>
      </c>
      <c r="J144" s="57">
        <v>0</v>
      </c>
      <c r="K144" s="57">
        <v>0</v>
      </c>
      <c r="L144" s="57">
        <v>0</v>
      </c>
      <c r="M144" s="57">
        <v>32500</v>
      </c>
      <c r="N144" s="81">
        <v>0</v>
      </c>
    </row>
    <row r="145" spans="1:16145" x14ac:dyDescent="0.2">
      <c r="A145" s="54">
        <v>1130621923</v>
      </c>
      <c r="B145" s="55">
        <v>190532</v>
      </c>
      <c r="C145" s="56" t="s">
        <v>89</v>
      </c>
      <c r="D145" s="57">
        <v>0</v>
      </c>
      <c r="E145" s="57">
        <v>0</v>
      </c>
      <c r="F145" s="57">
        <v>0</v>
      </c>
      <c r="G145" s="57">
        <v>0</v>
      </c>
      <c r="H145" s="57">
        <v>16250</v>
      </c>
      <c r="I145" s="57">
        <v>19124</v>
      </c>
      <c r="J145" s="57">
        <v>0</v>
      </c>
      <c r="K145" s="57">
        <v>0</v>
      </c>
      <c r="L145" s="57">
        <v>0</v>
      </c>
      <c r="M145" s="57">
        <v>32500</v>
      </c>
      <c r="N145" s="81">
        <v>0</v>
      </c>
    </row>
    <row r="146" spans="1:16145" s="60" customFormat="1" x14ac:dyDescent="0.2">
      <c r="A146" s="54">
        <v>1130641004</v>
      </c>
      <c r="B146" s="55">
        <v>190674</v>
      </c>
      <c r="C146" s="56" t="s">
        <v>105</v>
      </c>
      <c r="D146" s="57">
        <v>0</v>
      </c>
      <c r="E146" s="57">
        <v>0</v>
      </c>
      <c r="F146" s="57">
        <v>0</v>
      </c>
      <c r="G146" s="57">
        <v>0</v>
      </c>
      <c r="H146" s="57">
        <v>32500</v>
      </c>
      <c r="I146" s="57">
        <v>38248</v>
      </c>
      <c r="J146" s="57">
        <v>0</v>
      </c>
      <c r="K146" s="57">
        <v>0</v>
      </c>
      <c r="L146" s="57">
        <v>0</v>
      </c>
      <c r="M146" s="57">
        <v>16250</v>
      </c>
      <c r="N146" s="81">
        <v>0</v>
      </c>
      <c r="O146" s="62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</row>
    <row r="147" spans="1:16145" x14ac:dyDescent="0.2">
      <c r="A147" s="54">
        <v>1143835223</v>
      </c>
      <c r="B147" s="55">
        <v>190773</v>
      </c>
      <c r="C147" s="56" t="s">
        <v>117</v>
      </c>
      <c r="D147" s="57">
        <v>0</v>
      </c>
      <c r="E147" s="57">
        <v>0</v>
      </c>
      <c r="F147" s="57">
        <v>0</v>
      </c>
      <c r="G147" s="57">
        <v>0</v>
      </c>
      <c r="H147" s="57">
        <v>16250</v>
      </c>
      <c r="I147" s="57">
        <v>19124</v>
      </c>
      <c r="J147" s="57">
        <v>0</v>
      </c>
      <c r="K147" s="57">
        <v>0</v>
      </c>
      <c r="L147" s="57">
        <v>0</v>
      </c>
      <c r="M147" s="57">
        <v>32500</v>
      </c>
      <c r="N147" s="81">
        <v>0</v>
      </c>
    </row>
    <row r="148" spans="1:16145" x14ac:dyDescent="0.2">
      <c r="A148" s="54">
        <v>1144027183</v>
      </c>
      <c r="B148" s="55">
        <v>190471</v>
      </c>
      <c r="C148" s="56" t="s">
        <v>148</v>
      </c>
      <c r="D148" s="57">
        <v>0</v>
      </c>
      <c r="E148" s="57">
        <v>0</v>
      </c>
      <c r="F148" s="57">
        <v>0</v>
      </c>
      <c r="G148" s="57">
        <v>0</v>
      </c>
      <c r="H148" s="57">
        <v>16250</v>
      </c>
      <c r="I148" s="57">
        <v>19124</v>
      </c>
      <c r="J148" s="57">
        <v>0</v>
      </c>
      <c r="K148" s="57">
        <v>0</v>
      </c>
      <c r="L148" s="57">
        <v>0</v>
      </c>
      <c r="M148" s="57">
        <v>32500</v>
      </c>
      <c r="N148" s="81">
        <v>0</v>
      </c>
    </row>
    <row r="149" spans="1:16145" x14ac:dyDescent="0.2">
      <c r="A149" s="54">
        <v>1144047327</v>
      </c>
      <c r="B149" s="55">
        <v>190595</v>
      </c>
      <c r="C149" s="56" t="s">
        <v>90</v>
      </c>
      <c r="D149" s="57">
        <v>0</v>
      </c>
      <c r="E149" s="57">
        <v>0</v>
      </c>
      <c r="F149" s="57">
        <v>0</v>
      </c>
      <c r="G149" s="57">
        <v>0</v>
      </c>
      <c r="H149" s="57">
        <v>16250</v>
      </c>
      <c r="I149" s="57">
        <v>19124</v>
      </c>
      <c r="J149" s="57">
        <v>0</v>
      </c>
      <c r="K149" s="57">
        <v>0</v>
      </c>
      <c r="L149" s="57">
        <v>0</v>
      </c>
      <c r="M149" s="57">
        <v>32500</v>
      </c>
      <c r="N149" s="81">
        <v>0</v>
      </c>
    </row>
    <row r="150" spans="1:16145" s="58" customFormat="1" x14ac:dyDescent="0.2">
      <c r="A150" s="54">
        <v>1144059675</v>
      </c>
      <c r="B150" s="55">
        <v>190926</v>
      </c>
      <c r="C150" s="56" t="s">
        <v>127</v>
      </c>
      <c r="D150" s="57">
        <v>0</v>
      </c>
      <c r="E150" s="57">
        <v>0</v>
      </c>
      <c r="F150" s="57">
        <v>0</v>
      </c>
      <c r="G150" s="57">
        <v>0</v>
      </c>
      <c r="H150" s="57">
        <v>16250</v>
      </c>
      <c r="I150" s="57">
        <v>19124</v>
      </c>
      <c r="J150" s="57">
        <v>0</v>
      </c>
      <c r="K150" s="57">
        <v>0</v>
      </c>
      <c r="L150" s="57">
        <v>0</v>
      </c>
      <c r="M150" s="57">
        <v>32500</v>
      </c>
      <c r="N150" s="81">
        <v>0</v>
      </c>
      <c r="O150" s="62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</row>
    <row r="151" spans="1:16145" x14ac:dyDescent="0.2">
      <c r="A151" s="54">
        <v>1144090896</v>
      </c>
      <c r="B151" s="55">
        <v>190862</v>
      </c>
      <c r="C151" s="56" t="s">
        <v>153</v>
      </c>
      <c r="D151" s="57">
        <v>0</v>
      </c>
      <c r="E151" s="57">
        <v>0</v>
      </c>
      <c r="F151" s="57">
        <v>0</v>
      </c>
      <c r="G151" s="57">
        <v>0</v>
      </c>
      <c r="H151" s="57">
        <v>48750</v>
      </c>
      <c r="I151" s="57">
        <v>57372</v>
      </c>
      <c r="J151" s="57">
        <v>0</v>
      </c>
      <c r="K151" s="57">
        <v>0</v>
      </c>
      <c r="L151" s="57">
        <v>0</v>
      </c>
      <c r="M151" s="57">
        <v>0</v>
      </c>
      <c r="N151" s="81">
        <v>0</v>
      </c>
    </row>
    <row r="152" spans="1:16145" x14ac:dyDescent="0.2">
      <c r="A152" s="54">
        <v>1144151182</v>
      </c>
      <c r="B152" s="55">
        <v>190875</v>
      </c>
      <c r="C152" s="56" t="s">
        <v>132</v>
      </c>
      <c r="D152" s="57">
        <v>0</v>
      </c>
      <c r="E152" s="57">
        <v>0</v>
      </c>
      <c r="F152" s="57">
        <v>0</v>
      </c>
      <c r="G152" s="57">
        <v>0</v>
      </c>
      <c r="H152" s="57">
        <v>16250</v>
      </c>
      <c r="I152" s="57">
        <v>19124</v>
      </c>
      <c r="J152" s="57">
        <v>0</v>
      </c>
      <c r="K152" s="57">
        <v>0</v>
      </c>
      <c r="L152" s="57">
        <v>0</v>
      </c>
      <c r="M152" s="57">
        <v>32500</v>
      </c>
      <c r="N152" s="81">
        <v>0</v>
      </c>
    </row>
    <row r="153" spans="1:16145" x14ac:dyDescent="0.2">
      <c r="A153" s="54">
        <v>1144163342</v>
      </c>
      <c r="B153" s="55">
        <v>190907</v>
      </c>
      <c r="C153" s="56" t="s">
        <v>133</v>
      </c>
      <c r="D153" s="57">
        <v>0</v>
      </c>
      <c r="E153" s="57">
        <v>0</v>
      </c>
      <c r="F153" s="57">
        <v>0</v>
      </c>
      <c r="G153" s="57">
        <v>0</v>
      </c>
      <c r="H153" s="57">
        <v>21700</v>
      </c>
      <c r="I153" s="57">
        <v>19124</v>
      </c>
      <c r="J153" s="57">
        <v>0</v>
      </c>
      <c r="K153" s="57">
        <v>0</v>
      </c>
      <c r="L153" s="57">
        <v>0</v>
      </c>
      <c r="M153" s="57">
        <v>43300</v>
      </c>
      <c r="N153" s="81">
        <v>0</v>
      </c>
    </row>
    <row r="154" spans="1:16145" x14ac:dyDescent="0.2">
      <c r="A154" s="54">
        <v>1144167979</v>
      </c>
      <c r="B154" s="55">
        <v>190888</v>
      </c>
      <c r="C154" s="56" t="s">
        <v>128</v>
      </c>
      <c r="D154" s="57">
        <v>0</v>
      </c>
      <c r="E154" s="57">
        <v>0</v>
      </c>
      <c r="F154" s="57">
        <v>0</v>
      </c>
      <c r="G154" s="57">
        <v>45000</v>
      </c>
      <c r="H154" s="57">
        <v>16250</v>
      </c>
      <c r="I154" s="57">
        <v>19124</v>
      </c>
      <c r="J154" s="57">
        <v>0</v>
      </c>
      <c r="K154" s="57">
        <v>0</v>
      </c>
      <c r="L154" s="57">
        <v>0</v>
      </c>
      <c r="M154" s="57">
        <v>32500</v>
      </c>
      <c r="N154" s="81">
        <v>0</v>
      </c>
    </row>
    <row r="155" spans="1:16145" x14ac:dyDescent="0.2">
      <c r="A155" s="54">
        <v>1151940506</v>
      </c>
      <c r="B155" s="55">
        <v>190511</v>
      </c>
      <c r="C155" s="56" t="s">
        <v>80</v>
      </c>
      <c r="D155" s="57">
        <v>75000</v>
      </c>
      <c r="E155" s="57">
        <v>0</v>
      </c>
      <c r="F155" s="57">
        <v>3461.25</v>
      </c>
      <c r="G155" s="57">
        <v>0</v>
      </c>
      <c r="H155" s="57">
        <v>16250</v>
      </c>
      <c r="I155" s="57">
        <v>19124</v>
      </c>
      <c r="J155" s="57">
        <v>250000</v>
      </c>
      <c r="K155" s="57">
        <v>0</v>
      </c>
      <c r="L155" s="57">
        <v>0</v>
      </c>
      <c r="M155" s="57">
        <v>32500</v>
      </c>
      <c r="N155" s="81">
        <v>0</v>
      </c>
    </row>
    <row r="156" spans="1:16145" x14ac:dyDescent="0.2">
      <c r="A156" s="54">
        <v>1151956801</v>
      </c>
      <c r="B156" s="55">
        <v>190934</v>
      </c>
      <c r="C156" s="56" t="s">
        <v>141</v>
      </c>
      <c r="D156" s="57">
        <v>0</v>
      </c>
      <c r="E156" s="57">
        <v>0</v>
      </c>
      <c r="F156" s="57">
        <v>0</v>
      </c>
      <c r="G156" s="57">
        <v>0</v>
      </c>
      <c r="H156" s="57">
        <v>16250</v>
      </c>
      <c r="I156" s="57">
        <v>19124</v>
      </c>
      <c r="J156" s="57">
        <v>0</v>
      </c>
      <c r="K156" s="57">
        <v>0</v>
      </c>
      <c r="L156" s="57">
        <v>0</v>
      </c>
      <c r="M156" s="57">
        <v>32500</v>
      </c>
      <c r="N156" s="81">
        <v>35374</v>
      </c>
      <c r="O156" s="62" t="s">
        <v>191</v>
      </c>
    </row>
    <row r="157" spans="1:16145" x14ac:dyDescent="0.2">
      <c r="O157" s="86"/>
    </row>
    <row r="158" spans="1:16145" x14ac:dyDescent="0.2">
      <c r="N158" s="88"/>
      <c r="O158" s="98"/>
      <c r="P158" s="65"/>
    </row>
    <row r="159" spans="1:16145" x14ac:dyDescent="0.2">
      <c r="N159" s="88"/>
      <c r="O159" s="87"/>
      <c r="Q159" s="66"/>
    </row>
    <row r="160" spans="1:16145" x14ac:dyDescent="0.2">
      <c r="P160" s="75"/>
      <c r="Q160" s="66"/>
    </row>
    <row r="161" spans="16:17" x14ac:dyDescent="0.2">
      <c r="P161" s="67"/>
      <c r="Q161" s="66"/>
    </row>
  </sheetData>
  <sheetProtection algorithmName="SHA-512" hashValue="+K5k4G4sEaNp2NeIO2a1UldBMTRjkkw9jbDySMsheHF6aYAUpBbbmoArfAyOTjmfWSs0b4AnhyqZL2WemoduvQ==" saltValue="+fX2bqdYlnxfnDBDgOQFjQ==" spinCount="100000" sheet="1" formatCells="0" formatColumns="0"/>
  <autoFilter ref="A5:O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N147" zoomScale="80" zoomScaleNormal="80" workbookViewId="0">
      <selection activeCell="M172" sqref="M172"/>
    </sheetView>
  </sheetViews>
  <sheetFormatPr baseColWidth="10" defaultRowHeight="15" outlineLevelCol="1" x14ac:dyDescent="0.25"/>
  <cols>
    <col min="1" max="1" width="11.6640625" style="102" hidden="1" customWidth="1" outlineLevel="1"/>
    <col min="2" max="2" width="6.5546875" style="109" hidden="1" customWidth="1" outlineLevel="1"/>
    <col min="3" max="3" width="26.44140625" style="99" hidden="1" customWidth="1" outlineLevel="1"/>
    <col min="4" max="10" width="4.77734375" style="99" hidden="1" customWidth="1" outlineLevel="1"/>
    <col min="11" max="11" width="31.88671875" style="99" hidden="1" customWidth="1" outlineLevel="1"/>
    <col min="12" max="12" width="24.77734375" style="99" hidden="1" customWidth="1" outlineLevel="1"/>
    <col min="13" max="13" width="9.44140625" style="99" hidden="1" customWidth="1" outlineLevel="1"/>
    <col min="14" max="14" width="11.5546875" style="99" collapsed="1"/>
    <col min="15" max="16384" width="11.5546875" style="99"/>
  </cols>
  <sheetData>
    <row r="1" spans="1:13" x14ac:dyDescent="0.25">
      <c r="A1" s="101" t="s">
        <v>13</v>
      </c>
      <c r="B1" s="103" t="s">
        <v>0</v>
      </c>
      <c r="C1" s="100" t="s">
        <v>43</v>
      </c>
      <c r="D1" s="100">
        <v>1</v>
      </c>
      <c r="E1" s="100">
        <v>2</v>
      </c>
      <c r="F1" s="100">
        <v>3</v>
      </c>
      <c r="G1" s="100">
        <v>4</v>
      </c>
      <c r="H1" s="100">
        <v>5</v>
      </c>
      <c r="I1" s="100">
        <v>6</v>
      </c>
      <c r="J1" s="100"/>
      <c r="K1" s="100" t="s">
        <v>200</v>
      </c>
      <c r="L1" s="100" t="s">
        <v>200</v>
      </c>
      <c r="M1" s="100" t="s">
        <v>201</v>
      </c>
    </row>
    <row r="2" spans="1:13" x14ac:dyDescent="0.25">
      <c r="A2" s="102">
        <v>3000034</v>
      </c>
      <c r="B2" s="109">
        <v>194569</v>
      </c>
      <c r="C2" s="99" t="s">
        <v>44</v>
      </c>
      <c r="D2" s="104" t="s">
        <v>202</v>
      </c>
      <c r="E2" s="104" t="s">
        <v>203</v>
      </c>
      <c r="F2" s="104" t="s">
        <v>204</v>
      </c>
      <c r="G2" s="104" t="s">
        <v>205</v>
      </c>
      <c r="H2" s="104" t="s">
        <v>206</v>
      </c>
      <c r="I2" s="104" t="s">
        <v>207</v>
      </c>
      <c r="J2" s="104"/>
      <c r="K2" s="99" t="s">
        <v>208</v>
      </c>
    </row>
    <row r="3" spans="1:13" x14ac:dyDescent="0.25">
      <c r="A3" s="102">
        <v>6105305</v>
      </c>
      <c r="B3" s="109">
        <v>196462</v>
      </c>
      <c r="C3" s="99" t="s">
        <v>14</v>
      </c>
      <c r="D3" s="104" t="s">
        <v>209</v>
      </c>
      <c r="E3" s="104" t="s">
        <v>210</v>
      </c>
      <c r="F3" s="104" t="s">
        <v>211</v>
      </c>
      <c r="G3" s="104" t="s">
        <v>212</v>
      </c>
      <c r="H3" s="104" t="s">
        <v>213</v>
      </c>
      <c r="I3" s="104" t="s">
        <v>214</v>
      </c>
      <c r="J3" s="104"/>
      <c r="K3" s="99" t="s">
        <v>215</v>
      </c>
      <c r="M3" s="99">
        <v>3176458881</v>
      </c>
    </row>
    <row r="4" spans="1:13" x14ac:dyDescent="0.25">
      <c r="A4" s="102">
        <v>6292349</v>
      </c>
      <c r="B4" s="109">
        <v>72963</v>
      </c>
      <c r="C4" s="99" t="s">
        <v>150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/>
      <c r="K4" s="99" t="s">
        <v>222</v>
      </c>
      <c r="L4" s="99" t="s">
        <v>223</v>
      </c>
    </row>
    <row r="5" spans="1:13" x14ac:dyDescent="0.25">
      <c r="A5" s="102">
        <v>6385932</v>
      </c>
      <c r="B5" s="109">
        <v>191505</v>
      </c>
      <c r="C5" s="99" t="s">
        <v>45</v>
      </c>
      <c r="D5" s="104" t="s">
        <v>224</v>
      </c>
      <c r="E5" s="104" t="s">
        <v>225</v>
      </c>
      <c r="F5" s="104" t="s">
        <v>226</v>
      </c>
      <c r="G5" s="104" t="s">
        <v>227</v>
      </c>
      <c r="H5" s="104" t="s">
        <v>228</v>
      </c>
      <c r="I5" s="104" t="s">
        <v>229</v>
      </c>
      <c r="J5" s="104"/>
      <c r="K5" s="99" t="s">
        <v>230</v>
      </c>
      <c r="M5" s="99">
        <v>3162572816</v>
      </c>
    </row>
    <row r="6" spans="1:13" x14ac:dyDescent="0.25">
      <c r="A6" s="102">
        <v>6388934</v>
      </c>
      <c r="B6" s="109">
        <v>190128</v>
      </c>
      <c r="C6" s="99" t="s">
        <v>76</v>
      </c>
      <c r="D6" s="104" t="s">
        <v>231</v>
      </c>
      <c r="E6" s="104" t="s">
        <v>232</v>
      </c>
      <c r="F6" s="104" t="s">
        <v>233</v>
      </c>
      <c r="G6" s="104" t="s">
        <v>234</v>
      </c>
      <c r="H6" s="104" t="s">
        <v>235</v>
      </c>
      <c r="I6" s="104" t="s">
        <v>236</v>
      </c>
      <c r="J6" s="104"/>
      <c r="K6" s="99" t="s">
        <v>237</v>
      </c>
      <c r="M6" s="99">
        <v>3172976978</v>
      </c>
    </row>
    <row r="7" spans="1:13" x14ac:dyDescent="0.25">
      <c r="A7" s="102">
        <v>6403359</v>
      </c>
      <c r="B7" s="109">
        <v>198785</v>
      </c>
      <c r="C7" s="99" t="s">
        <v>15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04"/>
      <c r="K7" s="99" t="s">
        <v>244</v>
      </c>
      <c r="M7" s="99">
        <v>3168335035</v>
      </c>
    </row>
    <row r="8" spans="1:13" x14ac:dyDescent="0.25">
      <c r="A8" s="102">
        <v>6626363</v>
      </c>
      <c r="B8" s="109">
        <v>87037</v>
      </c>
      <c r="C8" s="99" t="s">
        <v>99</v>
      </c>
      <c r="D8" s="104" t="s">
        <v>245</v>
      </c>
      <c r="E8" s="104" t="s">
        <v>246</v>
      </c>
      <c r="F8" s="104" t="s">
        <v>247</v>
      </c>
      <c r="G8" s="104" t="s">
        <v>248</v>
      </c>
      <c r="H8" s="104" t="s">
        <v>249</v>
      </c>
      <c r="I8" s="104" t="s">
        <v>250</v>
      </c>
      <c r="J8" s="104"/>
      <c r="K8" s="99" t="s">
        <v>251</v>
      </c>
      <c r="M8" s="99">
        <v>3137451764</v>
      </c>
    </row>
    <row r="9" spans="1:13" x14ac:dyDescent="0.25">
      <c r="A9" s="102">
        <v>8743803</v>
      </c>
      <c r="B9" s="109">
        <v>198399</v>
      </c>
      <c r="C9" s="99" t="s">
        <v>41</v>
      </c>
      <c r="D9" s="104" t="s">
        <v>252</v>
      </c>
      <c r="E9" s="104" t="s">
        <v>253</v>
      </c>
      <c r="F9" s="104" t="s">
        <v>254</v>
      </c>
      <c r="G9" s="104" t="s">
        <v>255</v>
      </c>
      <c r="H9" s="104" t="s">
        <v>256</v>
      </c>
      <c r="I9" s="104" t="s">
        <v>257</v>
      </c>
      <c r="J9" s="104"/>
      <c r="K9" s="99" t="s">
        <v>258</v>
      </c>
    </row>
    <row r="10" spans="1:13" x14ac:dyDescent="0.25">
      <c r="A10" s="102">
        <v>11436223</v>
      </c>
      <c r="B10" s="109">
        <v>190149</v>
      </c>
      <c r="C10" s="99" t="s">
        <v>16</v>
      </c>
      <c r="D10" s="104" t="s">
        <v>259</v>
      </c>
      <c r="E10" s="104" t="s">
        <v>260</v>
      </c>
      <c r="F10" s="104" t="s">
        <v>261</v>
      </c>
      <c r="G10" s="104" t="s">
        <v>262</v>
      </c>
      <c r="H10" s="104" t="s">
        <v>263</v>
      </c>
      <c r="I10" s="104" t="s">
        <v>264</v>
      </c>
      <c r="J10" s="104"/>
      <c r="K10" s="99" t="s">
        <v>265</v>
      </c>
      <c r="M10" s="99">
        <v>3162701624</v>
      </c>
    </row>
    <row r="11" spans="1:13" x14ac:dyDescent="0.25">
      <c r="A11" s="102">
        <v>14251569</v>
      </c>
      <c r="B11" s="109">
        <v>195313</v>
      </c>
      <c r="C11" s="99" t="s">
        <v>62</v>
      </c>
      <c r="D11" s="104" t="s">
        <v>266</v>
      </c>
      <c r="E11" s="104" t="s">
        <v>267</v>
      </c>
      <c r="F11" s="104" t="s">
        <v>268</v>
      </c>
      <c r="G11" s="104" t="s">
        <v>269</v>
      </c>
      <c r="H11" s="104" t="s">
        <v>270</v>
      </c>
      <c r="I11" s="104" t="s">
        <v>271</v>
      </c>
      <c r="J11" s="104"/>
      <c r="K11" s="99" t="s">
        <v>272</v>
      </c>
      <c r="M11" s="99">
        <v>3166250407</v>
      </c>
    </row>
    <row r="12" spans="1:13" x14ac:dyDescent="0.25">
      <c r="A12" s="102">
        <v>14696901</v>
      </c>
      <c r="B12" s="109">
        <v>197997</v>
      </c>
      <c r="C12" s="99" t="s">
        <v>125</v>
      </c>
      <c r="D12" s="104" t="s">
        <v>273</v>
      </c>
      <c r="E12" s="104" t="s">
        <v>274</v>
      </c>
      <c r="F12" s="104" t="s">
        <v>275</v>
      </c>
      <c r="G12" s="104" t="s">
        <v>276</v>
      </c>
      <c r="H12" s="104" t="s">
        <v>277</v>
      </c>
      <c r="I12" s="104" t="s">
        <v>278</v>
      </c>
      <c r="J12" s="104"/>
      <c r="K12" s="99" t="s">
        <v>279</v>
      </c>
      <c r="M12" s="99">
        <v>3184049245</v>
      </c>
    </row>
    <row r="13" spans="1:13" x14ac:dyDescent="0.25">
      <c r="A13" s="102">
        <v>14699287</v>
      </c>
      <c r="B13" s="109">
        <v>195390</v>
      </c>
      <c r="C13" s="99" t="s">
        <v>17</v>
      </c>
      <c r="D13" s="104" t="s">
        <v>280</v>
      </c>
      <c r="E13" s="104" t="s">
        <v>281</v>
      </c>
      <c r="F13" s="104" t="s">
        <v>282</v>
      </c>
      <c r="G13" s="104" t="s">
        <v>283</v>
      </c>
      <c r="H13" s="104" t="s">
        <v>284</v>
      </c>
      <c r="I13" s="104" t="s">
        <v>285</v>
      </c>
      <c r="J13" s="104"/>
      <c r="K13" s="99" t="s">
        <v>286</v>
      </c>
      <c r="M13" s="99">
        <v>3154880753</v>
      </c>
    </row>
    <row r="14" spans="1:13" x14ac:dyDescent="0.25">
      <c r="A14" s="102">
        <v>14699558</v>
      </c>
      <c r="B14" s="109">
        <v>190967</v>
      </c>
      <c r="C14" s="99" t="s">
        <v>177</v>
      </c>
      <c r="D14" s="104" t="s">
        <v>1163</v>
      </c>
      <c r="E14" s="104" t="s">
        <v>1164</v>
      </c>
      <c r="F14" s="104" t="s">
        <v>1165</v>
      </c>
      <c r="G14" s="104" t="s">
        <v>1166</v>
      </c>
      <c r="H14" s="104" t="s">
        <v>1167</v>
      </c>
      <c r="I14" s="104" t="s">
        <v>1168</v>
      </c>
      <c r="J14" s="104"/>
      <c r="K14" s="99" t="s">
        <v>1169</v>
      </c>
    </row>
    <row r="15" spans="1:13" x14ac:dyDescent="0.25">
      <c r="A15" s="102">
        <v>14700629</v>
      </c>
      <c r="B15" s="109">
        <v>190078</v>
      </c>
      <c r="C15" s="99" t="s">
        <v>46</v>
      </c>
      <c r="D15" s="104" t="s">
        <v>287</v>
      </c>
      <c r="E15" s="104" t="s">
        <v>288</v>
      </c>
      <c r="F15" s="104" t="s">
        <v>289</v>
      </c>
      <c r="G15" s="104" t="s">
        <v>290</v>
      </c>
      <c r="H15" s="104" t="s">
        <v>291</v>
      </c>
      <c r="I15" s="104" t="s">
        <v>292</v>
      </c>
      <c r="J15" s="104"/>
      <c r="K15" s="99" t="s">
        <v>293</v>
      </c>
      <c r="M15" s="99">
        <v>3175022741</v>
      </c>
    </row>
    <row r="16" spans="1:13" x14ac:dyDescent="0.25">
      <c r="A16" s="102">
        <v>14703472</v>
      </c>
      <c r="B16" s="109">
        <v>292</v>
      </c>
      <c r="C16" s="99" t="s">
        <v>96</v>
      </c>
      <c r="D16" s="104" t="s">
        <v>294</v>
      </c>
      <c r="E16" s="104" t="s">
        <v>295</v>
      </c>
      <c r="F16" s="104" t="s">
        <v>296</v>
      </c>
      <c r="G16" s="104" t="s">
        <v>297</v>
      </c>
      <c r="H16" s="104" t="s">
        <v>298</v>
      </c>
      <c r="I16" s="104" t="s">
        <v>299</v>
      </c>
      <c r="J16" s="104"/>
      <c r="K16" s="99" t="s">
        <v>300</v>
      </c>
      <c r="M16" s="99">
        <v>3162941404</v>
      </c>
    </row>
    <row r="17" spans="1:13" x14ac:dyDescent="0.25">
      <c r="A17" s="102">
        <v>14799572</v>
      </c>
      <c r="B17" s="109">
        <v>190601</v>
      </c>
      <c r="C17" s="99" t="s">
        <v>81</v>
      </c>
      <c r="D17" s="104" t="s">
        <v>301</v>
      </c>
      <c r="E17" s="104" t="s">
        <v>302</v>
      </c>
      <c r="F17" s="104" t="s">
        <v>303</v>
      </c>
      <c r="G17" s="104" t="s">
        <v>304</v>
      </c>
      <c r="H17" s="104" t="s">
        <v>305</v>
      </c>
      <c r="I17" s="104" t="s">
        <v>306</v>
      </c>
      <c r="J17" s="104"/>
      <c r="K17" s="99" t="s">
        <v>307</v>
      </c>
      <c r="M17" s="99">
        <v>3176910802</v>
      </c>
    </row>
    <row r="18" spans="1:13" x14ac:dyDescent="0.25">
      <c r="A18" s="102">
        <v>14885338</v>
      </c>
      <c r="B18" s="109">
        <v>197080</v>
      </c>
      <c r="C18" s="99" t="s">
        <v>47</v>
      </c>
      <c r="D18" s="104" t="s">
        <v>308</v>
      </c>
      <c r="E18" s="104" t="s">
        <v>309</v>
      </c>
      <c r="F18" s="104" t="s">
        <v>310</v>
      </c>
      <c r="G18" s="104" t="s">
        <v>311</v>
      </c>
      <c r="H18" s="104" t="s">
        <v>312</v>
      </c>
      <c r="I18" s="104" t="s">
        <v>313</v>
      </c>
      <c r="J18" s="104"/>
      <c r="K18" s="99" t="s">
        <v>314</v>
      </c>
      <c r="M18" s="99">
        <v>3202606423</v>
      </c>
    </row>
    <row r="19" spans="1:13" x14ac:dyDescent="0.25">
      <c r="A19" s="102">
        <v>16222085</v>
      </c>
      <c r="B19" s="109">
        <v>585</v>
      </c>
      <c r="C19" s="99" t="s">
        <v>115</v>
      </c>
      <c r="D19" s="104" t="s">
        <v>315</v>
      </c>
      <c r="E19" s="104" t="s">
        <v>316</v>
      </c>
      <c r="F19" s="104" t="s">
        <v>317</v>
      </c>
      <c r="G19" s="104" t="s">
        <v>318</v>
      </c>
      <c r="H19" s="104" t="s">
        <v>319</v>
      </c>
      <c r="I19" s="104" t="s">
        <v>320</v>
      </c>
      <c r="J19" s="104"/>
      <c r="K19" s="99" t="s">
        <v>321</v>
      </c>
      <c r="M19" s="99">
        <v>3154018329</v>
      </c>
    </row>
    <row r="20" spans="1:13" x14ac:dyDescent="0.25">
      <c r="A20" s="102">
        <v>16242285</v>
      </c>
      <c r="B20" s="109" t="s">
        <v>70</v>
      </c>
      <c r="C20" s="99" t="s">
        <v>138</v>
      </c>
      <c r="D20" s="104" t="s">
        <v>322</v>
      </c>
      <c r="E20" s="104" t="s">
        <v>323</v>
      </c>
      <c r="F20" s="104" t="s">
        <v>324</v>
      </c>
      <c r="G20" s="104" t="s">
        <v>325</v>
      </c>
      <c r="H20" s="104" t="s">
        <v>326</v>
      </c>
      <c r="I20" s="104" t="s">
        <v>327</v>
      </c>
      <c r="J20" s="104"/>
      <c r="K20" s="99" t="s">
        <v>328</v>
      </c>
      <c r="M20" s="99">
        <v>3117342188</v>
      </c>
    </row>
    <row r="21" spans="1:13" x14ac:dyDescent="0.25">
      <c r="A21" s="102">
        <v>16242451</v>
      </c>
      <c r="B21" s="109" t="s">
        <v>70</v>
      </c>
      <c r="C21" s="99" t="s">
        <v>139</v>
      </c>
      <c r="D21" s="104" t="s">
        <v>329</v>
      </c>
      <c r="E21" s="104" t="s">
        <v>330</v>
      </c>
      <c r="F21" s="104" t="s">
        <v>331</v>
      </c>
      <c r="G21" s="104" t="s">
        <v>332</v>
      </c>
      <c r="H21" s="104" t="s">
        <v>333</v>
      </c>
      <c r="I21" s="104" t="s">
        <v>334</v>
      </c>
      <c r="J21" s="104"/>
      <c r="M21" s="99">
        <v>3127319958</v>
      </c>
    </row>
    <row r="22" spans="1:13" x14ac:dyDescent="0.25">
      <c r="A22" s="102">
        <v>16268263</v>
      </c>
      <c r="B22" s="109">
        <v>80928</v>
      </c>
      <c r="C22" s="99" t="s">
        <v>178</v>
      </c>
      <c r="D22" s="104" t="s">
        <v>335</v>
      </c>
      <c r="E22" s="104" t="s">
        <v>336</v>
      </c>
      <c r="F22" s="104" t="s">
        <v>337</v>
      </c>
      <c r="G22" s="104" t="s">
        <v>338</v>
      </c>
      <c r="H22" s="104" t="s">
        <v>339</v>
      </c>
      <c r="I22" s="104" t="s">
        <v>340</v>
      </c>
      <c r="J22" s="104"/>
      <c r="K22" s="99" t="s">
        <v>341</v>
      </c>
      <c r="M22" s="99">
        <v>3024257227</v>
      </c>
    </row>
    <row r="23" spans="1:13" x14ac:dyDescent="0.25">
      <c r="A23" s="102">
        <v>16270513</v>
      </c>
      <c r="B23" s="109">
        <v>79690</v>
      </c>
      <c r="C23" s="99" t="s">
        <v>91</v>
      </c>
      <c r="D23" s="104" t="s">
        <v>342</v>
      </c>
      <c r="E23" s="104" t="s">
        <v>343</v>
      </c>
      <c r="F23" s="104" t="s">
        <v>344</v>
      </c>
      <c r="G23" s="104" t="s">
        <v>345</v>
      </c>
      <c r="H23" s="104" t="s">
        <v>346</v>
      </c>
      <c r="I23" s="104" t="s">
        <v>347</v>
      </c>
      <c r="J23" s="104"/>
      <c r="K23" s="99" t="s">
        <v>348</v>
      </c>
      <c r="M23" s="99">
        <v>3157688236</v>
      </c>
    </row>
    <row r="24" spans="1:13" x14ac:dyDescent="0.25">
      <c r="A24" s="102">
        <v>16271896</v>
      </c>
      <c r="B24" s="109">
        <v>72930</v>
      </c>
      <c r="C24" s="99" t="s">
        <v>124</v>
      </c>
      <c r="D24" s="104" t="s">
        <v>349</v>
      </c>
      <c r="E24" s="104" t="s">
        <v>350</v>
      </c>
      <c r="F24" s="104" t="s">
        <v>351</v>
      </c>
      <c r="G24" s="104" t="s">
        <v>352</v>
      </c>
      <c r="H24" s="104" t="s">
        <v>353</v>
      </c>
      <c r="I24" s="104" t="s">
        <v>354</v>
      </c>
      <c r="J24" s="104"/>
      <c r="K24" s="99" t="s">
        <v>355</v>
      </c>
      <c r="M24" s="99">
        <v>3103014958</v>
      </c>
    </row>
    <row r="25" spans="1:13" x14ac:dyDescent="0.25">
      <c r="A25" s="102">
        <v>16271996</v>
      </c>
      <c r="B25" s="109">
        <v>70516</v>
      </c>
      <c r="C25" s="99" t="s">
        <v>92</v>
      </c>
      <c r="D25" s="104" t="s">
        <v>356</v>
      </c>
      <c r="E25" s="104" t="s">
        <v>357</v>
      </c>
      <c r="F25" s="104" t="s">
        <v>358</v>
      </c>
      <c r="G25" s="104" t="s">
        <v>359</v>
      </c>
      <c r="H25" s="104" t="s">
        <v>360</v>
      </c>
      <c r="I25" s="104" t="s">
        <v>361</v>
      </c>
      <c r="J25" s="104"/>
      <c r="K25" s="99" t="s">
        <v>362</v>
      </c>
      <c r="M25" s="99">
        <v>3163241351</v>
      </c>
    </row>
    <row r="26" spans="1:13" x14ac:dyDescent="0.25">
      <c r="A26" s="102">
        <v>16274952</v>
      </c>
      <c r="B26" s="109">
        <v>193828</v>
      </c>
      <c r="C26" s="99" t="s">
        <v>64</v>
      </c>
      <c r="D26" s="104" t="s">
        <v>363</v>
      </c>
      <c r="E26" s="104" t="s">
        <v>364</v>
      </c>
      <c r="F26" s="104" t="s">
        <v>365</v>
      </c>
      <c r="G26" s="104" t="s">
        <v>366</v>
      </c>
      <c r="H26" s="104" t="s">
        <v>367</v>
      </c>
      <c r="I26" s="104" t="s">
        <v>368</v>
      </c>
      <c r="J26" s="104"/>
      <c r="K26" s="99" t="s">
        <v>369</v>
      </c>
      <c r="M26" s="99">
        <v>3172378915</v>
      </c>
    </row>
    <row r="27" spans="1:13" x14ac:dyDescent="0.25">
      <c r="A27" s="102">
        <v>16275272</v>
      </c>
      <c r="B27" s="109">
        <v>191312</v>
      </c>
      <c r="C27" s="99" t="s">
        <v>82</v>
      </c>
      <c r="D27" s="104" t="s">
        <v>370</v>
      </c>
      <c r="E27" s="104" t="s">
        <v>371</v>
      </c>
      <c r="F27" s="104" t="s">
        <v>372</v>
      </c>
      <c r="G27" s="104" t="s">
        <v>373</v>
      </c>
      <c r="H27" s="104" t="s">
        <v>374</v>
      </c>
      <c r="I27" s="104" t="s">
        <v>375</v>
      </c>
      <c r="J27" s="104"/>
      <c r="K27" s="99" t="s">
        <v>376</v>
      </c>
      <c r="M27" s="99">
        <v>3156821334</v>
      </c>
    </row>
    <row r="28" spans="1:13" x14ac:dyDescent="0.25">
      <c r="A28" s="102">
        <v>16278562</v>
      </c>
      <c r="B28" s="109">
        <v>78187</v>
      </c>
      <c r="C28" s="99" t="s">
        <v>108</v>
      </c>
      <c r="D28" s="104" t="s">
        <v>377</v>
      </c>
      <c r="E28" s="104" t="s">
        <v>378</v>
      </c>
      <c r="F28" s="104" t="s">
        <v>379</v>
      </c>
      <c r="G28" s="104" t="s">
        <v>380</v>
      </c>
      <c r="H28" s="104" t="s">
        <v>381</v>
      </c>
      <c r="I28" s="104" t="s">
        <v>382</v>
      </c>
      <c r="J28" s="104"/>
      <c r="K28" s="99" t="s">
        <v>383</v>
      </c>
      <c r="M28" s="99">
        <v>3113095902</v>
      </c>
    </row>
    <row r="29" spans="1:13" x14ac:dyDescent="0.25">
      <c r="A29" s="102">
        <v>16279127</v>
      </c>
      <c r="B29" s="109">
        <v>199970</v>
      </c>
      <c r="C29" s="99" t="s">
        <v>18</v>
      </c>
      <c r="D29" s="104" t="s">
        <v>384</v>
      </c>
      <c r="E29" s="104" t="s">
        <v>385</v>
      </c>
      <c r="F29" s="104" t="s">
        <v>386</v>
      </c>
      <c r="G29" s="104" t="s">
        <v>387</v>
      </c>
      <c r="H29" s="104" t="s">
        <v>388</v>
      </c>
      <c r="I29" s="104" t="s">
        <v>389</v>
      </c>
      <c r="J29" s="104"/>
      <c r="K29" s="99" t="s">
        <v>390</v>
      </c>
      <c r="M29" s="99">
        <v>3166269528</v>
      </c>
    </row>
    <row r="30" spans="1:13" x14ac:dyDescent="0.25">
      <c r="A30" s="102">
        <v>16283261</v>
      </c>
      <c r="B30" s="109">
        <v>191323</v>
      </c>
      <c r="C30" s="99" t="s">
        <v>19</v>
      </c>
      <c r="D30" s="104" t="s">
        <v>391</v>
      </c>
      <c r="E30" s="104" t="s">
        <v>392</v>
      </c>
      <c r="F30" s="104" t="s">
        <v>393</v>
      </c>
      <c r="G30" s="104" t="s">
        <v>394</v>
      </c>
      <c r="H30" s="104" t="s">
        <v>395</v>
      </c>
      <c r="I30" s="104" t="s">
        <v>396</v>
      </c>
      <c r="J30" s="104"/>
      <c r="K30" s="99" t="s">
        <v>397</v>
      </c>
      <c r="M30" s="99">
        <v>3147701556</v>
      </c>
    </row>
    <row r="31" spans="1:13" x14ac:dyDescent="0.25">
      <c r="A31" s="102">
        <v>16284683</v>
      </c>
      <c r="B31" s="109">
        <v>195302</v>
      </c>
      <c r="C31" s="99" t="s">
        <v>48</v>
      </c>
      <c r="D31" s="104" t="s">
        <v>398</v>
      </c>
      <c r="E31" s="104" t="s">
        <v>399</v>
      </c>
      <c r="F31" s="104" t="s">
        <v>400</v>
      </c>
      <c r="G31" s="104" t="s">
        <v>401</v>
      </c>
      <c r="H31" s="104" t="s">
        <v>402</v>
      </c>
      <c r="I31" s="104" t="s">
        <v>403</v>
      </c>
      <c r="J31" s="104"/>
      <c r="K31" s="99" t="s">
        <v>404</v>
      </c>
      <c r="M31" s="99">
        <v>3155746858</v>
      </c>
    </row>
    <row r="32" spans="1:13" x14ac:dyDescent="0.25">
      <c r="A32" s="102">
        <v>16637623</v>
      </c>
      <c r="B32" s="109">
        <v>191593</v>
      </c>
      <c r="C32" s="99" t="s">
        <v>83</v>
      </c>
      <c r="D32" s="104" t="s">
        <v>405</v>
      </c>
      <c r="E32" s="104" t="s">
        <v>406</v>
      </c>
      <c r="F32" s="104" t="s">
        <v>407</v>
      </c>
      <c r="G32" s="104" t="s">
        <v>408</v>
      </c>
      <c r="H32" s="104" t="s">
        <v>409</v>
      </c>
      <c r="I32" s="104" t="s">
        <v>410</v>
      </c>
      <c r="J32" s="104"/>
      <c r="K32" s="99" t="s">
        <v>411</v>
      </c>
    </row>
    <row r="33" spans="1:13" x14ac:dyDescent="0.25">
      <c r="A33" s="102">
        <v>16749253</v>
      </c>
      <c r="B33" s="109">
        <v>198355</v>
      </c>
      <c r="C33" s="99" t="s">
        <v>40</v>
      </c>
      <c r="D33" s="104" t="s">
        <v>412</v>
      </c>
      <c r="E33" s="104" t="s">
        <v>413</v>
      </c>
      <c r="F33" s="104" t="s">
        <v>414</v>
      </c>
      <c r="G33" s="104" t="s">
        <v>415</v>
      </c>
      <c r="H33" s="104" t="s">
        <v>416</v>
      </c>
      <c r="I33" s="104" t="s">
        <v>417</v>
      </c>
      <c r="J33" s="104"/>
      <c r="K33" s="99" t="s">
        <v>418</v>
      </c>
      <c r="M33" s="99">
        <v>3154992098</v>
      </c>
    </row>
    <row r="34" spans="1:13" x14ac:dyDescent="0.25">
      <c r="A34" s="102">
        <v>16751414</v>
      </c>
      <c r="B34" s="109">
        <v>196382</v>
      </c>
      <c r="C34" s="99" t="s">
        <v>39</v>
      </c>
      <c r="D34" s="104" t="s">
        <v>419</v>
      </c>
      <c r="E34" s="104" t="s">
        <v>420</v>
      </c>
      <c r="F34" s="104" t="s">
        <v>421</v>
      </c>
      <c r="G34" s="104" t="s">
        <v>422</v>
      </c>
      <c r="H34" s="104" t="s">
        <v>423</v>
      </c>
      <c r="I34" s="104" t="s">
        <v>424</v>
      </c>
      <c r="J34" s="104"/>
      <c r="K34" s="99" t="s">
        <v>425</v>
      </c>
      <c r="M34" s="99">
        <v>3164326986</v>
      </c>
    </row>
    <row r="35" spans="1:13" x14ac:dyDescent="0.25">
      <c r="A35" s="102">
        <v>16797580</v>
      </c>
      <c r="B35" s="109">
        <v>197556</v>
      </c>
      <c r="C35" s="99" t="s">
        <v>20</v>
      </c>
      <c r="D35" s="104" t="s">
        <v>426</v>
      </c>
      <c r="E35" s="104" t="s">
        <v>427</v>
      </c>
      <c r="F35" s="104" t="s">
        <v>428</v>
      </c>
      <c r="G35" s="104" t="s">
        <v>429</v>
      </c>
      <c r="H35" s="104" t="s">
        <v>430</v>
      </c>
      <c r="I35" s="104" t="s">
        <v>431</v>
      </c>
      <c r="J35" s="104"/>
      <c r="K35" s="99" t="s">
        <v>432</v>
      </c>
    </row>
    <row r="36" spans="1:13" x14ac:dyDescent="0.25">
      <c r="A36" s="102">
        <v>16858542</v>
      </c>
      <c r="B36" s="109">
        <v>198173</v>
      </c>
      <c r="C36" s="99" t="s">
        <v>84</v>
      </c>
      <c r="D36" s="104" t="s">
        <v>433</v>
      </c>
      <c r="E36" s="104" t="s">
        <v>434</v>
      </c>
      <c r="F36" s="104" t="s">
        <v>435</v>
      </c>
      <c r="G36" s="104" t="s">
        <v>436</v>
      </c>
      <c r="H36" s="104" t="s">
        <v>437</v>
      </c>
      <c r="I36" s="104" t="s">
        <v>438</v>
      </c>
      <c r="J36" s="104"/>
      <c r="K36" s="99" t="s">
        <v>439</v>
      </c>
      <c r="M36" s="99">
        <v>3188324031</v>
      </c>
    </row>
    <row r="37" spans="1:13" x14ac:dyDescent="0.25">
      <c r="A37" s="102">
        <v>16865860</v>
      </c>
      <c r="B37" s="109">
        <v>87557</v>
      </c>
      <c r="C37" s="99" t="s">
        <v>151</v>
      </c>
      <c r="D37" s="104" t="s">
        <v>440</v>
      </c>
      <c r="E37" s="104" t="s">
        <v>441</v>
      </c>
      <c r="F37" s="104" t="s">
        <v>442</v>
      </c>
      <c r="G37" s="104" t="s">
        <v>443</v>
      </c>
      <c r="H37" s="104" t="s">
        <v>444</v>
      </c>
      <c r="I37" s="104" t="s">
        <v>445</v>
      </c>
      <c r="J37" s="104"/>
      <c r="K37" s="99" t="s">
        <v>446</v>
      </c>
      <c r="L37" s="99" t="s">
        <v>447</v>
      </c>
    </row>
    <row r="38" spans="1:13" x14ac:dyDescent="0.25">
      <c r="A38" s="102">
        <v>16930768</v>
      </c>
      <c r="B38" s="109">
        <v>190096</v>
      </c>
      <c r="C38" s="99" t="s">
        <v>162</v>
      </c>
      <c r="D38" s="104" t="s">
        <v>1170</v>
      </c>
      <c r="E38" s="104" t="s">
        <v>1171</v>
      </c>
      <c r="F38" s="104" t="s">
        <v>1172</v>
      </c>
      <c r="G38" s="104" t="s">
        <v>1173</v>
      </c>
      <c r="H38" s="104" t="s">
        <v>1174</v>
      </c>
      <c r="I38" s="104" t="s">
        <v>1175</v>
      </c>
      <c r="J38" s="104"/>
      <c r="K38" s="99" t="s">
        <v>1176</v>
      </c>
      <c r="M38" s="99">
        <v>3187642925</v>
      </c>
    </row>
    <row r="39" spans="1:13" x14ac:dyDescent="0.25">
      <c r="A39" s="102">
        <v>16939624</v>
      </c>
      <c r="B39" s="109">
        <v>190955</v>
      </c>
      <c r="C39" s="99" t="s">
        <v>154</v>
      </c>
      <c r="D39" s="104" t="s">
        <v>448</v>
      </c>
      <c r="E39" s="104" t="s">
        <v>449</v>
      </c>
      <c r="F39" s="104" t="s">
        <v>450</v>
      </c>
      <c r="G39" s="104" t="s">
        <v>451</v>
      </c>
      <c r="H39" s="104" t="s">
        <v>452</v>
      </c>
      <c r="I39" s="104" t="s">
        <v>453</v>
      </c>
      <c r="J39" s="104"/>
      <c r="K39" s="99" t="s">
        <v>454</v>
      </c>
    </row>
    <row r="40" spans="1:13" x14ac:dyDescent="0.25">
      <c r="A40" s="102">
        <v>16985417</v>
      </c>
      <c r="B40" s="109">
        <v>73638</v>
      </c>
      <c r="C40" s="99" t="s">
        <v>455</v>
      </c>
      <c r="D40" s="104" t="s">
        <v>456</v>
      </c>
      <c r="E40" s="104" t="s">
        <v>457</v>
      </c>
      <c r="F40" s="104" t="s">
        <v>458</v>
      </c>
      <c r="G40" s="104" t="s">
        <v>459</v>
      </c>
      <c r="H40" s="104" t="s">
        <v>460</v>
      </c>
      <c r="I40" s="104" t="s">
        <v>461</v>
      </c>
      <c r="J40" s="104"/>
      <c r="K40" s="99" t="s">
        <v>462</v>
      </c>
    </row>
    <row r="41" spans="1:13" x14ac:dyDescent="0.25">
      <c r="A41" s="102">
        <v>17316105</v>
      </c>
      <c r="B41" s="109">
        <v>193599</v>
      </c>
      <c r="C41" s="99" t="s">
        <v>21</v>
      </c>
      <c r="D41" s="104" t="s">
        <v>463</v>
      </c>
      <c r="E41" s="104" t="s">
        <v>464</v>
      </c>
      <c r="F41" s="104" t="s">
        <v>465</v>
      </c>
      <c r="G41" s="104" t="s">
        <v>466</v>
      </c>
      <c r="H41" s="104" t="s">
        <v>467</v>
      </c>
      <c r="I41" s="104" t="s">
        <v>468</v>
      </c>
      <c r="J41" s="104"/>
      <c r="K41" s="99" t="s">
        <v>469</v>
      </c>
    </row>
    <row r="42" spans="1:13" x14ac:dyDescent="0.25">
      <c r="A42" s="102">
        <v>29284365</v>
      </c>
      <c r="B42" s="109">
        <v>191034</v>
      </c>
      <c r="C42" s="99" t="s">
        <v>163</v>
      </c>
      <c r="D42" s="104" t="s">
        <v>1177</v>
      </c>
      <c r="E42" s="104" t="s">
        <v>1178</v>
      </c>
      <c r="F42" s="104" t="s">
        <v>1179</v>
      </c>
      <c r="G42" s="104" t="s">
        <v>1180</v>
      </c>
      <c r="H42" s="104" t="s">
        <v>1181</v>
      </c>
      <c r="I42" s="104" t="s">
        <v>1182</v>
      </c>
      <c r="J42" s="104"/>
      <c r="K42" s="99" t="s">
        <v>1183</v>
      </c>
    </row>
    <row r="43" spans="1:13" x14ac:dyDescent="0.25">
      <c r="A43" s="102">
        <v>29661389</v>
      </c>
      <c r="B43" s="109">
        <v>190475</v>
      </c>
      <c r="C43" s="99" t="s">
        <v>71</v>
      </c>
      <c r="D43" s="104" t="s">
        <v>470</v>
      </c>
      <c r="E43" s="104" t="s">
        <v>471</v>
      </c>
      <c r="F43" s="104" t="s">
        <v>472</v>
      </c>
      <c r="G43" s="104" t="s">
        <v>473</v>
      </c>
      <c r="H43" s="104" t="s">
        <v>474</v>
      </c>
      <c r="I43" s="104" t="s">
        <v>475</v>
      </c>
      <c r="J43" s="104"/>
      <c r="K43" s="99" t="s">
        <v>476</v>
      </c>
    </row>
    <row r="44" spans="1:13" x14ac:dyDescent="0.25">
      <c r="A44" s="102">
        <v>29661911</v>
      </c>
      <c r="B44" s="109">
        <v>87024</v>
      </c>
      <c r="C44" s="99" t="s">
        <v>172</v>
      </c>
      <c r="D44" s="104" t="s">
        <v>1184</v>
      </c>
      <c r="E44" s="104" t="s">
        <v>1185</v>
      </c>
      <c r="F44" s="104" t="s">
        <v>1186</v>
      </c>
      <c r="G44" s="104" t="s">
        <v>1187</v>
      </c>
      <c r="H44" s="104" t="s">
        <v>1188</v>
      </c>
      <c r="I44" s="104" t="s">
        <v>1189</v>
      </c>
      <c r="J44" s="104"/>
      <c r="K44" s="99" t="s">
        <v>1190</v>
      </c>
    </row>
    <row r="45" spans="1:13" x14ac:dyDescent="0.25">
      <c r="A45" s="102">
        <v>29675260</v>
      </c>
      <c r="B45" s="109">
        <v>190746</v>
      </c>
      <c r="C45" s="99" t="s">
        <v>109</v>
      </c>
      <c r="D45" s="104" t="s">
        <v>477</v>
      </c>
      <c r="E45" s="104" t="s">
        <v>478</v>
      </c>
      <c r="F45" s="104" t="s">
        <v>479</v>
      </c>
      <c r="G45" s="104" t="s">
        <v>480</v>
      </c>
      <c r="H45" s="104" t="s">
        <v>481</v>
      </c>
      <c r="I45" s="104" t="s">
        <v>482</v>
      </c>
      <c r="J45" s="104"/>
      <c r="K45" s="99" t="s">
        <v>483</v>
      </c>
      <c r="M45" s="99">
        <v>3166452969</v>
      </c>
    </row>
    <row r="46" spans="1:13" x14ac:dyDescent="0.25">
      <c r="A46" s="102">
        <v>29682527</v>
      </c>
      <c r="B46" s="109">
        <v>199962</v>
      </c>
      <c r="C46" s="99" t="s">
        <v>49</v>
      </c>
      <c r="D46" s="104" t="s">
        <v>484</v>
      </c>
      <c r="E46" s="104" t="s">
        <v>485</v>
      </c>
      <c r="F46" s="104" t="s">
        <v>486</v>
      </c>
      <c r="G46" s="104" t="s">
        <v>487</v>
      </c>
      <c r="H46" s="104" t="s">
        <v>488</v>
      </c>
      <c r="I46" s="104" t="s">
        <v>489</v>
      </c>
      <c r="J46" s="104"/>
      <c r="K46" s="99" t="s">
        <v>490</v>
      </c>
      <c r="M46" s="99">
        <v>3187653841</v>
      </c>
    </row>
    <row r="47" spans="1:13" x14ac:dyDescent="0.25">
      <c r="A47" s="102">
        <v>29683483</v>
      </c>
      <c r="B47" s="109">
        <v>190469</v>
      </c>
      <c r="C47" s="99" t="s">
        <v>69</v>
      </c>
      <c r="D47" s="104" t="s">
        <v>491</v>
      </c>
      <c r="E47" s="104" t="s">
        <v>492</v>
      </c>
      <c r="F47" s="104" t="s">
        <v>493</v>
      </c>
      <c r="G47" s="104" t="s">
        <v>494</v>
      </c>
      <c r="H47" s="104" t="s">
        <v>495</v>
      </c>
      <c r="I47" s="104" t="s">
        <v>496</v>
      </c>
      <c r="J47" s="104"/>
      <c r="K47" s="99" t="s">
        <v>497</v>
      </c>
      <c r="M47" s="99">
        <v>3173736618</v>
      </c>
    </row>
    <row r="48" spans="1:13" x14ac:dyDescent="0.25">
      <c r="A48" s="102">
        <v>29706544</v>
      </c>
      <c r="B48" s="109">
        <v>190838</v>
      </c>
      <c r="C48" s="99" t="s">
        <v>123</v>
      </c>
      <c r="D48" s="104" t="s">
        <v>498</v>
      </c>
      <c r="E48" s="104" t="s">
        <v>499</v>
      </c>
      <c r="F48" s="104" t="s">
        <v>500</v>
      </c>
      <c r="G48" s="104" t="s">
        <v>501</v>
      </c>
      <c r="H48" s="104" t="s">
        <v>502</v>
      </c>
      <c r="I48" s="104" t="s">
        <v>503</v>
      </c>
      <c r="J48" s="104"/>
      <c r="K48" s="99" t="s">
        <v>504</v>
      </c>
      <c r="M48" s="99">
        <v>3147903872</v>
      </c>
    </row>
    <row r="49" spans="1:13" x14ac:dyDescent="0.25">
      <c r="A49" s="102">
        <v>31174227</v>
      </c>
      <c r="B49" s="109">
        <v>193840</v>
      </c>
      <c r="C49" s="99" t="s">
        <v>164</v>
      </c>
      <c r="D49" s="104" t="s">
        <v>1191</v>
      </c>
      <c r="E49" s="104" t="s">
        <v>1192</v>
      </c>
      <c r="F49" s="104" t="s">
        <v>1193</v>
      </c>
      <c r="G49" s="104" t="s">
        <v>1194</v>
      </c>
      <c r="H49" s="104" t="s">
        <v>1195</v>
      </c>
      <c r="I49" s="104" t="s">
        <v>1196</v>
      </c>
      <c r="J49" s="104"/>
      <c r="K49" s="99" t="s">
        <v>1197</v>
      </c>
    </row>
    <row r="50" spans="1:13" x14ac:dyDescent="0.25">
      <c r="A50" s="102">
        <v>31175885</v>
      </c>
      <c r="B50" s="109">
        <v>195299</v>
      </c>
      <c r="C50" s="99" t="s">
        <v>184</v>
      </c>
      <c r="D50" s="104" t="s">
        <v>505</v>
      </c>
      <c r="E50" s="104" t="s">
        <v>506</v>
      </c>
      <c r="F50" s="104" t="s">
        <v>507</v>
      </c>
      <c r="G50" s="104" t="s">
        <v>508</v>
      </c>
      <c r="H50" s="104" t="s">
        <v>509</v>
      </c>
      <c r="I50" s="104" t="s">
        <v>510</v>
      </c>
      <c r="J50" s="104"/>
      <c r="K50" s="99" t="s">
        <v>511</v>
      </c>
      <c r="M50" s="99">
        <v>3113095911</v>
      </c>
    </row>
    <row r="51" spans="1:13" x14ac:dyDescent="0.25">
      <c r="A51" s="102">
        <v>31176752</v>
      </c>
      <c r="B51" s="109">
        <v>193034</v>
      </c>
      <c r="C51" s="99" t="s">
        <v>22</v>
      </c>
      <c r="D51" s="104" t="s">
        <v>512</v>
      </c>
      <c r="E51" s="104" t="s">
        <v>513</v>
      </c>
      <c r="F51" s="104" t="s">
        <v>514</v>
      </c>
      <c r="G51" s="104" t="s">
        <v>515</v>
      </c>
      <c r="H51" s="104" t="s">
        <v>516</v>
      </c>
      <c r="I51" s="104" t="s">
        <v>517</v>
      </c>
      <c r="J51" s="104"/>
      <c r="K51" s="99" t="s">
        <v>518</v>
      </c>
      <c r="M51" s="99">
        <v>3154945436</v>
      </c>
    </row>
    <row r="52" spans="1:13" x14ac:dyDescent="0.25">
      <c r="A52" s="102">
        <v>31178208</v>
      </c>
      <c r="B52" s="109">
        <v>193566</v>
      </c>
      <c r="C52" s="99" t="s">
        <v>23</v>
      </c>
      <c r="D52" s="104" t="s">
        <v>519</v>
      </c>
      <c r="E52" s="104" t="s">
        <v>520</v>
      </c>
      <c r="F52" s="104" t="s">
        <v>521</v>
      </c>
      <c r="G52" s="104" t="s">
        <v>522</v>
      </c>
      <c r="H52" s="104" t="s">
        <v>523</v>
      </c>
      <c r="I52" s="104" t="s">
        <v>524</v>
      </c>
      <c r="J52" s="104"/>
      <c r="K52" s="99" t="s">
        <v>525</v>
      </c>
      <c r="M52" s="99">
        <v>3155043172</v>
      </c>
    </row>
    <row r="53" spans="1:13" x14ac:dyDescent="0.25">
      <c r="A53" s="102">
        <v>31178213</v>
      </c>
      <c r="B53" s="109">
        <v>196156</v>
      </c>
      <c r="C53" s="99" t="s">
        <v>142</v>
      </c>
      <c r="D53" s="104" t="s">
        <v>526</v>
      </c>
      <c r="E53" s="104" t="s">
        <v>527</v>
      </c>
      <c r="F53" s="104" t="s">
        <v>528</v>
      </c>
      <c r="G53" s="104" t="s">
        <v>529</v>
      </c>
      <c r="H53" s="104" t="s">
        <v>530</v>
      </c>
      <c r="I53" s="104" t="s">
        <v>531</v>
      </c>
      <c r="J53" s="104"/>
      <c r="K53" s="99" t="s">
        <v>532</v>
      </c>
    </row>
    <row r="54" spans="1:13" x14ac:dyDescent="0.25">
      <c r="A54" s="102">
        <v>31179614</v>
      </c>
      <c r="B54" s="109">
        <v>192348</v>
      </c>
      <c r="C54" s="99" t="s">
        <v>85</v>
      </c>
      <c r="D54" s="104" t="s">
        <v>533</v>
      </c>
      <c r="E54" s="104" t="s">
        <v>534</v>
      </c>
      <c r="F54" s="104" t="s">
        <v>535</v>
      </c>
      <c r="G54" s="104" t="s">
        <v>536</v>
      </c>
      <c r="H54" s="104" t="s">
        <v>537</v>
      </c>
      <c r="I54" s="104" t="s">
        <v>538</v>
      </c>
      <c r="J54" s="104"/>
      <c r="K54" s="99" t="s">
        <v>539</v>
      </c>
      <c r="M54" s="99">
        <v>3168785933</v>
      </c>
    </row>
    <row r="55" spans="1:13" x14ac:dyDescent="0.25">
      <c r="A55" s="102">
        <v>31322549</v>
      </c>
      <c r="B55" s="109">
        <v>190169</v>
      </c>
      <c r="C55" s="99" t="s">
        <v>95</v>
      </c>
      <c r="D55" s="104" t="s">
        <v>540</v>
      </c>
      <c r="E55" s="104" t="s">
        <v>541</v>
      </c>
      <c r="F55" s="104" t="s">
        <v>542</v>
      </c>
      <c r="G55" s="104" t="s">
        <v>543</v>
      </c>
      <c r="H55" s="104" t="s">
        <v>544</v>
      </c>
      <c r="I55" s="104" t="s">
        <v>545</v>
      </c>
      <c r="J55" s="104"/>
      <c r="K55" s="99" t="s">
        <v>546</v>
      </c>
      <c r="M55" s="99">
        <v>3188044136</v>
      </c>
    </row>
    <row r="56" spans="1:13" x14ac:dyDescent="0.25">
      <c r="A56" s="102">
        <v>31577348</v>
      </c>
      <c r="B56" s="109">
        <v>190509</v>
      </c>
      <c r="C56" s="99" t="s">
        <v>106</v>
      </c>
      <c r="D56" s="104" t="s">
        <v>547</v>
      </c>
      <c r="E56" s="104" t="s">
        <v>548</v>
      </c>
      <c r="F56" s="104" t="s">
        <v>549</v>
      </c>
      <c r="G56" s="104" t="s">
        <v>550</v>
      </c>
      <c r="H56" s="104" t="s">
        <v>551</v>
      </c>
      <c r="I56" s="104" t="s">
        <v>552</v>
      </c>
      <c r="J56" s="104"/>
      <c r="K56" s="99" t="s">
        <v>553</v>
      </c>
      <c r="M56" s="99">
        <v>3163081823</v>
      </c>
    </row>
    <row r="57" spans="1:13" x14ac:dyDescent="0.25">
      <c r="A57" s="102">
        <v>31655280</v>
      </c>
      <c r="B57" s="109">
        <v>195685</v>
      </c>
      <c r="C57" s="99" t="s">
        <v>24</v>
      </c>
      <c r="D57" s="104" t="s">
        <v>554</v>
      </c>
      <c r="E57" s="104" t="s">
        <v>555</v>
      </c>
      <c r="F57" s="104" t="s">
        <v>556</v>
      </c>
      <c r="G57" s="104" t="s">
        <v>557</v>
      </c>
      <c r="H57" s="104" t="s">
        <v>558</v>
      </c>
      <c r="I57" s="104" t="s">
        <v>559</v>
      </c>
      <c r="J57" s="104"/>
      <c r="K57" s="99" t="s">
        <v>560</v>
      </c>
      <c r="M57" s="99">
        <v>3168647283</v>
      </c>
    </row>
    <row r="58" spans="1:13" x14ac:dyDescent="0.25">
      <c r="A58" s="102">
        <v>31947326</v>
      </c>
      <c r="B58" s="109">
        <v>190884</v>
      </c>
      <c r="C58" s="99" t="s">
        <v>130</v>
      </c>
      <c r="D58" s="104" t="s">
        <v>561</v>
      </c>
      <c r="E58" s="104" t="s">
        <v>562</v>
      </c>
      <c r="F58" s="104" t="s">
        <v>563</v>
      </c>
      <c r="G58" s="104" t="s">
        <v>564</v>
      </c>
      <c r="H58" s="104" t="s">
        <v>565</v>
      </c>
      <c r="I58" s="104" t="s">
        <v>566</v>
      </c>
      <c r="J58" s="104"/>
      <c r="K58" s="99" t="s">
        <v>567</v>
      </c>
    </row>
    <row r="59" spans="1:13" x14ac:dyDescent="0.25">
      <c r="A59" s="102">
        <v>31991544</v>
      </c>
      <c r="B59" s="109">
        <v>192370</v>
      </c>
      <c r="C59" s="99" t="s">
        <v>86</v>
      </c>
      <c r="D59" s="104" t="s">
        <v>568</v>
      </c>
      <c r="E59" s="104" t="s">
        <v>569</v>
      </c>
      <c r="F59" s="104" t="s">
        <v>570</v>
      </c>
      <c r="G59" s="104" t="s">
        <v>571</v>
      </c>
      <c r="H59" s="104" t="s">
        <v>572</v>
      </c>
      <c r="I59" s="104" t="s">
        <v>573</v>
      </c>
      <c r="J59" s="104"/>
      <c r="K59" s="99" t="s">
        <v>574</v>
      </c>
      <c r="M59" s="99">
        <v>3156317222</v>
      </c>
    </row>
    <row r="60" spans="1:13" x14ac:dyDescent="0.25">
      <c r="A60" s="102">
        <v>37747123</v>
      </c>
      <c r="B60" s="109">
        <v>190984</v>
      </c>
      <c r="C60" s="99" t="s">
        <v>143</v>
      </c>
      <c r="D60" s="104" t="s">
        <v>575</v>
      </c>
      <c r="E60" s="104" t="s">
        <v>576</v>
      </c>
      <c r="F60" s="104" t="s">
        <v>577</v>
      </c>
      <c r="G60" s="104" t="s">
        <v>578</v>
      </c>
      <c r="H60" s="104" t="s">
        <v>579</v>
      </c>
      <c r="I60" s="104" t="s">
        <v>580</v>
      </c>
      <c r="J60" s="104"/>
      <c r="K60" s="99" t="s">
        <v>581</v>
      </c>
    </row>
    <row r="61" spans="1:13" x14ac:dyDescent="0.25">
      <c r="A61" s="102">
        <v>39802139</v>
      </c>
      <c r="B61" s="109">
        <v>190647</v>
      </c>
      <c r="C61" s="99" t="s">
        <v>103</v>
      </c>
      <c r="D61" s="104" t="s">
        <v>582</v>
      </c>
      <c r="E61" s="104" t="s">
        <v>583</v>
      </c>
      <c r="F61" s="104" t="s">
        <v>584</v>
      </c>
      <c r="G61" s="104" t="s">
        <v>585</v>
      </c>
      <c r="H61" s="104" t="s">
        <v>586</v>
      </c>
      <c r="I61" s="104" t="s">
        <v>587</v>
      </c>
      <c r="J61" s="104"/>
      <c r="K61" s="99" t="s">
        <v>588</v>
      </c>
    </row>
    <row r="62" spans="1:13" x14ac:dyDescent="0.25">
      <c r="A62" s="102">
        <v>53061865</v>
      </c>
      <c r="B62" s="109">
        <v>197862</v>
      </c>
      <c r="C62" s="99" t="s">
        <v>131</v>
      </c>
      <c r="D62" s="104" t="s">
        <v>589</v>
      </c>
      <c r="E62" s="104" t="s">
        <v>590</v>
      </c>
      <c r="F62" s="104" t="s">
        <v>591</v>
      </c>
      <c r="G62" s="104" t="s">
        <v>592</v>
      </c>
      <c r="H62" s="104" t="s">
        <v>593</v>
      </c>
      <c r="I62" s="104" t="s">
        <v>594</v>
      </c>
      <c r="J62" s="104"/>
      <c r="K62" s="99" t="s">
        <v>595</v>
      </c>
      <c r="M62" s="99">
        <v>3175175014</v>
      </c>
    </row>
    <row r="63" spans="1:13" x14ac:dyDescent="0.25">
      <c r="A63" s="102">
        <v>55233931</v>
      </c>
      <c r="B63" s="109">
        <v>190067</v>
      </c>
      <c r="C63" s="99" t="s">
        <v>77</v>
      </c>
      <c r="D63" s="104" t="s">
        <v>596</v>
      </c>
      <c r="E63" s="104" t="s">
        <v>597</v>
      </c>
      <c r="F63" s="104" t="s">
        <v>598</v>
      </c>
      <c r="G63" s="104" t="s">
        <v>599</v>
      </c>
      <c r="H63" s="104" t="s">
        <v>600</v>
      </c>
      <c r="I63" s="104" t="s">
        <v>601</v>
      </c>
      <c r="J63" s="104"/>
      <c r="K63" s="99" t="s">
        <v>602</v>
      </c>
    </row>
    <row r="64" spans="1:13" x14ac:dyDescent="0.25">
      <c r="A64" s="102">
        <v>66657536</v>
      </c>
      <c r="B64" s="109">
        <v>195120</v>
      </c>
      <c r="C64" s="99" t="s">
        <v>175</v>
      </c>
      <c r="D64" s="104" t="s">
        <v>1198</v>
      </c>
      <c r="E64" s="104" t="s">
        <v>1199</v>
      </c>
      <c r="F64" s="104" t="s">
        <v>1200</v>
      </c>
      <c r="G64" s="104" t="s">
        <v>1201</v>
      </c>
      <c r="H64" s="104" t="s">
        <v>1202</v>
      </c>
      <c r="I64" s="104" t="s">
        <v>1203</v>
      </c>
      <c r="J64" s="104"/>
      <c r="K64" s="99" t="s">
        <v>1204</v>
      </c>
    </row>
    <row r="65" spans="1:13" x14ac:dyDescent="0.25">
      <c r="A65" s="102">
        <v>66661312</v>
      </c>
      <c r="B65" s="109">
        <v>190845</v>
      </c>
      <c r="C65" s="99" t="s">
        <v>122</v>
      </c>
      <c r="D65" s="104" t="s">
        <v>603</v>
      </c>
      <c r="E65" s="104" t="s">
        <v>604</v>
      </c>
      <c r="F65" s="104" t="s">
        <v>605</v>
      </c>
      <c r="G65" s="104" t="s">
        <v>606</v>
      </c>
      <c r="H65" s="104" t="s">
        <v>607</v>
      </c>
      <c r="I65" s="104" t="s">
        <v>608</v>
      </c>
      <c r="J65" s="104"/>
      <c r="K65" s="99" t="s">
        <v>609</v>
      </c>
      <c r="M65" s="99">
        <v>3004616085</v>
      </c>
    </row>
    <row r="66" spans="1:13" x14ac:dyDescent="0.25">
      <c r="A66" s="102">
        <v>66758552</v>
      </c>
      <c r="B66" s="109">
        <v>190006</v>
      </c>
      <c r="C66" s="99" t="s">
        <v>50</v>
      </c>
      <c r="D66" s="104" t="s">
        <v>610</v>
      </c>
      <c r="E66" s="104" t="s">
        <v>611</v>
      </c>
      <c r="F66" s="104" t="s">
        <v>612</v>
      </c>
      <c r="G66" s="104" t="s">
        <v>613</v>
      </c>
      <c r="H66" s="104" t="s">
        <v>614</v>
      </c>
      <c r="I66" s="104" t="s">
        <v>615</v>
      </c>
      <c r="J66" s="104"/>
      <c r="K66" s="99" t="s">
        <v>616</v>
      </c>
      <c r="M66" s="99">
        <v>3165545236</v>
      </c>
    </row>
    <row r="67" spans="1:13" x14ac:dyDescent="0.25">
      <c r="A67" s="102">
        <v>66760983</v>
      </c>
      <c r="B67" s="109">
        <v>97016</v>
      </c>
      <c r="C67" s="99" t="s">
        <v>25</v>
      </c>
      <c r="D67" s="104" t="s">
        <v>617</v>
      </c>
      <c r="E67" s="104" t="s">
        <v>618</v>
      </c>
      <c r="F67" s="104" t="s">
        <v>619</v>
      </c>
      <c r="G67" s="104" t="s">
        <v>620</v>
      </c>
      <c r="H67" s="104" t="s">
        <v>621</v>
      </c>
      <c r="I67" s="104" t="s">
        <v>622</v>
      </c>
      <c r="J67" s="104"/>
      <c r="K67" s="99" t="s">
        <v>623</v>
      </c>
    </row>
    <row r="68" spans="1:13" x14ac:dyDescent="0.25">
      <c r="A68" s="102">
        <v>66762566</v>
      </c>
      <c r="B68" s="109">
        <v>198490</v>
      </c>
      <c r="C68" s="99" t="s">
        <v>26</v>
      </c>
      <c r="D68" s="104" t="s">
        <v>624</v>
      </c>
      <c r="E68" s="104" t="s">
        <v>625</v>
      </c>
      <c r="F68" s="104" t="s">
        <v>626</v>
      </c>
      <c r="G68" s="104" t="s">
        <v>627</v>
      </c>
      <c r="H68" s="104" t="s">
        <v>628</v>
      </c>
      <c r="I68" s="104" t="s">
        <v>629</v>
      </c>
      <c r="J68" s="104"/>
      <c r="K68" s="99" t="s">
        <v>630</v>
      </c>
      <c r="M68" s="99">
        <v>3174299848</v>
      </c>
    </row>
    <row r="69" spans="1:13" x14ac:dyDescent="0.25">
      <c r="A69" s="102">
        <v>66763118</v>
      </c>
      <c r="B69" s="109">
        <v>192224</v>
      </c>
      <c r="C69" s="99" t="s">
        <v>38</v>
      </c>
      <c r="D69" s="104" t="s">
        <v>631</v>
      </c>
      <c r="E69" s="104" t="s">
        <v>632</v>
      </c>
      <c r="F69" s="104" t="s">
        <v>633</v>
      </c>
      <c r="G69" s="104" t="s">
        <v>634</v>
      </c>
      <c r="H69" s="104" t="s">
        <v>635</v>
      </c>
      <c r="I69" s="104" t="s">
        <v>636</v>
      </c>
      <c r="J69" s="104"/>
      <c r="K69" s="99" t="s">
        <v>637</v>
      </c>
      <c r="M69" s="99">
        <v>3176991882</v>
      </c>
    </row>
    <row r="70" spans="1:13" x14ac:dyDescent="0.25">
      <c r="A70" s="102">
        <v>66764013</v>
      </c>
      <c r="B70" s="109">
        <v>194999</v>
      </c>
      <c r="C70" s="99" t="s">
        <v>27</v>
      </c>
      <c r="D70" s="104" t="s">
        <v>638</v>
      </c>
      <c r="E70" s="104" t="s">
        <v>639</v>
      </c>
      <c r="F70" s="104" t="s">
        <v>640</v>
      </c>
      <c r="G70" s="104" t="s">
        <v>641</v>
      </c>
      <c r="H70" s="104" t="s">
        <v>642</v>
      </c>
      <c r="I70" s="104" t="s">
        <v>643</v>
      </c>
      <c r="J70" s="104"/>
      <c r="K70" s="99" t="s">
        <v>644</v>
      </c>
      <c r="M70" s="99">
        <v>3152809391</v>
      </c>
    </row>
    <row r="71" spans="1:13" x14ac:dyDescent="0.25">
      <c r="A71" s="102">
        <v>66770442</v>
      </c>
      <c r="B71" s="109">
        <v>198515</v>
      </c>
      <c r="C71" s="99" t="s">
        <v>28</v>
      </c>
      <c r="D71" s="104" t="s">
        <v>645</v>
      </c>
      <c r="E71" s="104" t="s">
        <v>646</v>
      </c>
      <c r="F71" s="104" t="s">
        <v>647</v>
      </c>
      <c r="G71" s="104" t="s">
        <v>648</v>
      </c>
      <c r="H71" s="104" t="s">
        <v>649</v>
      </c>
      <c r="I71" s="104" t="s">
        <v>650</v>
      </c>
      <c r="J71" s="104"/>
      <c r="K71" s="99" t="s">
        <v>651</v>
      </c>
      <c r="M71" s="99">
        <v>3173736774</v>
      </c>
    </row>
    <row r="72" spans="1:13" x14ac:dyDescent="0.25">
      <c r="A72" s="102">
        <v>66773508</v>
      </c>
      <c r="B72" s="109">
        <v>190906</v>
      </c>
      <c r="C72" s="99" t="s">
        <v>165</v>
      </c>
      <c r="D72" s="104" t="s">
        <v>1205</v>
      </c>
      <c r="E72" s="104" t="s">
        <v>1206</v>
      </c>
      <c r="F72" s="104" t="s">
        <v>1207</v>
      </c>
      <c r="G72" s="104" t="s">
        <v>1208</v>
      </c>
      <c r="H72" s="104" t="s">
        <v>1209</v>
      </c>
      <c r="I72" s="104" t="s">
        <v>1210</v>
      </c>
      <c r="J72" s="104"/>
      <c r="K72" s="99" t="s">
        <v>1211</v>
      </c>
    </row>
    <row r="73" spans="1:13" x14ac:dyDescent="0.25">
      <c r="A73" s="102">
        <v>66780899</v>
      </c>
      <c r="B73" s="109">
        <v>97014</v>
      </c>
      <c r="C73" s="99" t="s">
        <v>42</v>
      </c>
      <c r="D73" s="104" t="s">
        <v>652</v>
      </c>
      <c r="E73" s="104" t="s">
        <v>653</v>
      </c>
      <c r="F73" s="104" t="s">
        <v>654</v>
      </c>
      <c r="G73" s="104" t="s">
        <v>655</v>
      </c>
      <c r="H73" s="104" t="s">
        <v>656</v>
      </c>
      <c r="I73" s="104" t="s">
        <v>657</v>
      </c>
      <c r="J73" s="104"/>
      <c r="K73" s="99" t="s">
        <v>658</v>
      </c>
      <c r="M73" s="99">
        <v>3167511470</v>
      </c>
    </row>
    <row r="74" spans="1:13" x14ac:dyDescent="0.25">
      <c r="A74" s="102">
        <v>66838079</v>
      </c>
      <c r="B74" s="109">
        <v>194445</v>
      </c>
      <c r="C74" s="99" t="s">
        <v>51</v>
      </c>
      <c r="D74" s="104" t="s">
        <v>659</v>
      </c>
      <c r="E74" s="104" t="s">
        <v>660</v>
      </c>
      <c r="F74" s="104" t="s">
        <v>661</v>
      </c>
      <c r="G74" s="104" t="s">
        <v>662</v>
      </c>
      <c r="H74" s="104" t="s">
        <v>663</v>
      </c>
      <c r="I74" s="104" t="s">
        <v>664</v>
      </c>
      <c r="J74" s="104"/>
      <c r="K74" s="99" t="s">
        <v>665</v>
      </c>
      <c r="M74" s="99">
        <v>3154398925</v>
      </c>
    </row>
    <row r="75" spans="1:13" x14ac:dyDescent="0.25">
      <c r="A75" s="102">
        <v>66862491</v>
      </c>
      <c r="B75" s="109">
        <v>190866</v>
      </c>
      <c r="C75" s="99" t="s">
        <v>140</v>
      </c>
      <c r="D75" s="104" t="s">
        <v>666</v>
      </c>
      <c r="E75" s="104" t="s">
        <v>667</v>
      </c>
      <c r="F75" s="104" t="s">
        <v>668</v>
      </c>
      <c r="G75" s="104" t="s">
        <v>669</v>
      </c>
      <c r="H75" s="104" t="s">
        <v>670</v>
      </c>
      <c r="I75" s="104" t="s">
        <v>671</v>
      </c>
      <c r="J75" s="104"/>
      <c r="K75" s="99" t="s">
        <v>672</v>
      </c>
    </row>
    <row r="76" spans="1:13" x14ac:dyDescent="0.25">
      <c r="A76" s="102">
        <v>66923297</v>
      </c>
      <c r="B76" s="109">
        <v>190065</v>
      </c>
      <c r="C76" s="99" t="s">
        <v>52</v>
      </c>
      <c r="D76" s="104" t="s">
        <v>673</v>
      </c>
      <c r="E76" s="104" t="s">
        <v>674</v>
      </c>
      <c r="F76" s="104" t="s">
        <v>675</v>
      </c>
      <c r="G76" s="104" t="s">
        <v>676</v>
      </c>
      <c r="H76" s="104" t="s">
        <v>677</v>
      </c>
      <c r="I76" s="104" t="s">
        <v>678</v>
      </c>
      <c r="J76" s="104"/>
      <c r="K76" s="99" t="s">
        <v>679</v>
      </c>
      <c r="M76" s="99">
        <v>3173614068</v>
      </c>
    </row>
    <row r="77" spans="1:13" x14ac:dyDescent="0.25">
      <c r="A77" s="102">
        <v>67031357</v>
      </c>
      <c r="B77" s="109">
        <v>190748</v>
      </c>
      <c r="C77" s="99" t="s">
        <v>107</v>
      </c>
      <c r="D77" s="104" t="s">
        <v>680</v>
      </c>
      <c r="E77" s="104" t="s">
        <v>681</v>
      </c>
      <c r="F77" s="104" t="s">
        <v>682</v>
      </c>
      <c r="G77" s="104" t="s">
        <v>683</v>
      </c>
      <c r="H77" s="104" t="s">
        <v>684</v>
      </c>
      <c r="I77" s="104" t="s">
        <v>685</v>
      </c>
      <c r="J77" s="104"/>
      <c r="K77" s="99" t="s">
        <v>686</v>
      </c>
      <c r="M77" s="99">
        <v>3016471235</v>
      </c>
    </row>
    <row r="78" spans="1:13" x14ac:dyDescent="0.25">
      <c r="A78" s="102">
        <v>71711676</v>
      </c>
      <c r="B78" s="109">
        <v>196167</v>
      </c>
      <c r="C78" s="99" t="s">
        <v>29</v>
      </c>
      <c r="D78" s="104" t="s">
        <v>687</v>
      </c>
      <c r="E78" s="104" t="s">
        <v>688</v>
      </c>
      <c r="F78" s="104" t="s">
        <v>689</v>
      </c>
      <c r="G78" s="104" t="s">
        <v>690</v>
      </c>
      <c r="H78" s="104" t="s">
        <v>691</v>
      </c>
      <c r="I78" s="104" t="s">
        <v>692</v>
      </c>
      <c r="J78" s="104"/>
      <c r="K78" s="99" t="s">
        <v>693</v>
      </c>
    </row>
    <row r="79" spans="1:13" x14ac:dyDescent="0.25">
      <c r="A79" s="102">
        <v>73195308</v>
      </c>
      <c r="B79" s="109">
        <v>190527</v>
      </c>
      <c r="C79" s="99" t="s">
        <v>135</v>
      </c>
      <c r="D79" s="104" t="s">
        <v>694</v>
      </c>
      <c r="E79" s="104" t="s">
        <v>695</v>
      </c>
      <c r="F79" s="104" t="s">
        <v>696</v>
      </c>
      <c r="G79" s="104" t="s">
        <v>697</v>
      </c>
      <c r="H79" s="104" t="s">
        <v>698</v>
      </c>
      <c r="I79" s="104" t="s">
        <v>699</v>
      </c>
      <c r="J79" s="104"/>
      <c r="K79" s="99" t="s">
        <v>700</v>
      </c>
      <c r="M79" s="99">
        <v>3164297369</v>
      </c>
    </row>
    <row r="80" spans="1:13" x14ac:dyDescent="0.25">
      <c r="A80" s="102">
        <v>75104728</v>
      </c>
      <c r="B80" s="109">
        <v>190507</v>
      </c>
      <c r="C80" s="99" t="s">
        <v>74</v>
      </c>
      <c r="D80" s="104" t="s">
        <v>701</v>
      </c>
      <c r="E80" s="104" t="s">
        <v>702</v>
      </c>
      <c r="F80" s="104" t="s">
        <v>703</v>
      </c>
      <c r="G80" s="104" t="s">
        <v>704</v>
      </c>
      <c r="H80" s="104" t="s">
        <v>705</v>
      </c>
      <c r="I80" s="104" t="s">
        <v>706</v>
      </c>
      <c r="J80" s="104"/>
      <c r="K80" s="99" t="s">
        <v>707</v>
      </c>
    </row>
    <row r="81" spans="1:13" x14ac:dyDescent="0.25">
      <c r="A81" s="102">
        <v>75107813</v>
      </c>
      <c r="B81" s="109">
        <v>190653</v>
      </c>
      <c r="C81" s="99" t="s">
        <v>97</v>
      </c>
      <c r="D81" s="104" t="s">
        <v>708</v>
      </c>
      <c r="E81" s="104" t="s">
        <v>709</v>
      </c>
      <c r="F81" s="104" t="s">
        <v>710</v>
      </c>
      <c r="G81" s="104" t="s">
        <v>711</v>
      </c>
      <c r="H81" s="104" t="s">
        <v>712</v>
      </c>
      <c r="I81" s="104" t="s">
        <v>713</v>
      </c>
      <c r="J81" s="104"/>
      <c r="K81" s="99" t="s">
        <v>714</v>
      </c>
      <c r="M81" s="99">
        <v>3202091304</v>
      </c>
    </row>
    <row r="82" spans="1:13" x14ac:dyDescent="0.25">
      <c r="A82" s="102">
        <v>76267666</v>
      </c>
      <c r="B82" s="109">
        <v>164</v>
      </c>
      <c r="C82" s="99" t="s">
        <v>104</v>
      </c>
      <c r="D82" s="104" t="s">
        <v>715</v>
      </c>
      <c r="E82" s="104" t="s">
        <v>716</v>
      </c>
      <c r="F82" s="104" t="s">
        <v>717</v>
      </c>
      <c r="G82" s="104" t="s">
        <v>718</v>
      </c>
      <c r="H82" s="104" t="s">
        <v>719</v>
      </c>
      <c r="I82" s="104" t="s">
        <v>720</v>
      </c>
      <c r="J82" s="104"/>
      <c r="K82" s="99" t="s">
        <v>721</v>
      </c>
      <c r="M82" s="99">
        <v>3166523503</v>
      </c>
    </row>
    <row r="83" spans="1:13" x14ac:dyDescent="0.25">
      <c r="A83" s="102">
        <v>76283965</v>
      </c>
      <c r="B83" s="109">
        <v>90050</v>
      </c>
      <c r="C83" s="99" t="s">
        <v>722</v>
      </c>
      <c r="D83" s="104" t="s">
        <v>723</v>
      </c>
      <c r="E83" s="104" t="s">
        <v>724</v>
      </c>
      <c r="F83" s="104" t="s">
        <v>725</v>
      </c>
      <c r="G83" s="104" t="s">
        <v>726</v>
      </c>
      <c r="H83" s="104" t="s">
        <v>727</v>
      </c>
      <c r="I83" s="104" t="s">
        <v>728</v>
      </c>
      <c r="J83" s="104"/>
      <c r="K83" s="99" t="s">
        <v>729</v>
      </c>
      <c r="M83" s="99">
        <v>3226075103</v>
      </c>
    </row>
    <row r="84" spans="1:13" x14ac:dyDescent="0.25">
      <c r="A84" s="102">
        <v>79300255</v>
      </c>
      <c r="B84" s="109">
        <v>193409</v>
      </c>
      <c r="C84" s="99" t="s">
        <v>30</v>
      </c>
      <c r="D84" s="104" t="s">
        <v>730</v>
      </c>
      <c r="E84" s="104" t="s">
        <v>731</v>
      </c>
      <c r="F84" s="104" t="s">
        <v>732</v>
      </c>
      <c r="G84" s="104" t="s">
        <v>733</v>
      </c>
      <c r="H84" s="104" t="s">
        <v>734</v>
      </c>
      <c r="I84" s="104" t="s">
        <v>735</v>
      </c>
      <c r="J84" s="104"/>
      <c r="K84" s="99" t="s">
        <v>736</v>
      </c>
      <c r="M84" s="99">
        <v>3154990121</v>
      </c>
    </row>
    <row r="85" spans="1:13" x14ac:dyDescent="0.25">
      <c r="A85" s="102">
        <v>79485547</v>
      </c>
      <c r="B85" s="109">
        <v>193420</v>
      </c>
      <c r="C85" s="99" t="s">
        <v>87</v>
      </c>
      <c r="D85" s="104" t="s">
        <v>737</v>
      </c>
      <c r="E85" s="104" t="s">
        <v>738</v>
      </c>
      <c r="F85" s="104" t="s">
        <v>739</v>
      </c>
      <c r="G85" s="104" t="s">
        <v>740</v>
      </c>
      <c r="H85" s="104" t="s">
        <v>741</v>
      </c>
      <c r="I85" s="104" t="s">
        <v>742</v>
      </c>
      <c r="J85" s="104"/>
      <c r="K85" s="99" t="s">
        <v>743</v>
      </c>
    </row>
    <row r="86" spans="1:13" x14ac:dyDescent="0.25">
      <c r="A86" s="102">
        <v>79689367</v>
      </c>
      <c r="B86" s="109">
        <v>190129</v>
      </c>
      <c r="C86" s="99" t="s">
        <v>75</v>
      </c>
      <c r="D86" s="104" t="s">
        <v>744</v>
      </c>
      <c r="E86" s="104" t="s">
        <v>745</v>
      </c>
      <c r="F86" s="104" t="s">
        <v>746</v>
      </c>
      <c r="G86" s="104" t="s">
        <v>747</v>
      </c>
      <c r="H86" s="104" t="s">
        <v>748</v>
      </c>
      <c r="I86" s="104" t="s">
        <v>749</v>
      </c>
      <c r="J86" s="104"/>
      <c r="K86" s="99" t="s">
        <v>750</v>
      </c>
      <c r="M86" s="99">
        <v>3168769955</v>
      </c>
    </row>
    <row r="87" spans="1:13" x14ac:dyDescent="0.25">
      <c r="A87" s="102">
        <v>80191995</v>
      </c>
      <c r="B87" s="109">
        <v>190190</v>
      </c>
      <c r="C87" s="99" t="s">
        <v>93</v>
      </c>
      <c r="D87" s="104" t="s">
        <v>751</v>
      </c>
      <c r="E87" s="104" t="s">
        <v>752</v>
      </c>
      <c r="F87" s="104" t="s">
        <v>753</v>
      </c>
      <c r="G87" s="104" t="s">
        <v>754</v>
      </c>
      <c r="H87" s="104" t="s">
        <v>755</v>
      </c>
      <c r="I87" s="104" t="s">
        <v>756</v>
      </c>
      <c r="J87" s="104"/>
      <c r="K87" s="99" t="s">
        <v>757</v>
      </c>
      <c r="M87" s="99">
        <v>3183553521</v>
      </c>
    </row>
    <row r="88" spans="1:13" x14ac:dyDescent="0.25">
      <c r="A88" s="102">
        <v>87060138</v>
      </c>
      <c r="B88" s="109">
        <v>190453</v>
      </c>
      <c r="C88" s="99" t="s">
        <v>72</v>
      </c>
      <c r="D88" s="104" t="s">
        <v>758</v>
      </c>
      <c r="E88" s="104" t="s">
        <v>759</v>
      </c>
      <c r="F88" s="104" t="s">
        <v>760</v>
      </c>
      <c r="G88" s="104" t="s">
        <v>761</v>
      </c>
      <c r="H88" s="104" t="s">
        <v>762</v>
      </c>
      <c r="I88" s="104" t="s">
        <v>763</v>
      </c>
      <c r="J88" s="104"/>
      <c r="K88" s="99" t="s">
        <v>764</v>
      </c>
      <c r="M88" s="99">
        <v>3167395793</v>
      </c>
    </row>
    <row r="89" spans="1:13" x14ac:dyDescent="0.25">
      <c r="A89" s="102">
        <v>91245941</v>
      </c>
      <c r="B89" s="109">
        <v>195991</v>
      </c>
      <c r="C89" s="99" t="s">
        <v>53</v>
      </c>
      <c r="D89" s="104" t="s">
        <v>765</v>
      </c>
      <c r="E89" s="104" t="s">
        <v>766</v>
      </c>
      <c r="F89" s="104" t="s">
        <v>767</v>
      </c>
      <c r="G89" s="104" t="s">
        <v>768</v>
      </c>
      <c r="H89" s="104" t="s">
        <v>769</v>
      </c>
      <c r="I89" s="104" t="s">
        <v>770</v>
      </c>
      <c r="J89" s="104"/>
      <c r="K89" s="99" t="s">
        <v>771</v>
      </c>
      <c r="M89" s="99">
        <v>3146817416</v>
      </c>
    </row>
    <row r="90" spans="1:13" x14ac:dyDescent="0.25">
      <c r="A90" s="102">
        <v>94042159</v>
      </c>
      <c r="B90" s="109">
        <v>382</v>
      </c>
      <c r="C90" s="99" t="s">
        <v>152</v>
      </c>
      <c r="D90" s="104" t="s">
        <v>772</v>
      </c>
      <c r="E90" s="104" t="s">
        <v>773</v>
      </c>
      <c r="F90" s="104" t="s">
        <v>774</v>
      </c>
      <c r="G90" s="104" t="s">
        <v>775</v>
      </c>
      <c r="H90" s="104" t="s">
        <v>776</v>
      </c>
      <c r="I90" s="104" t="s">
        <v>777</v>
      </c>
      <c r="J90" s="104"/>
      <c r="K90" s="99" t="s">
        <v>778</v>
      </c>
    </row>
    <row r="91" spans="1:13" x14ac:dyDescent="0.25">
      <c r="A91" s="102">
        <v>94294693</v>
      </c>
      <c r="B91" s="109">
        <v>192280</v>
      </c>
      <c r="C91" s="99" t="s">
        <v>54</v>
      </c>
      <c r="D91" s="104" t="s">
        <v>779</v>
      </c>
      <c r="E91" s="104" t="s">
        <v>780</v>
      </c>
      <c r="F91" s="104" t="s">
        <v>781</v>
      </c>
      <c r="G91" s="104" t="s">
        <v>782</v>
      </c>
      <c r="H91" s="104" t="s">
        <v>783</v>
      </c>
      <c r="I91" s="104" t="s">
        <v>784</v>
      </c>
      <c r="J91" s="104"/>
      <c r="K91" s="99" t="s">
        <v>785</v>
      </c>
      <c r="M91" s="99">
        <v>3173705412</v>
      </c>
    </row>
    <row r="92" spans="1:13" x14ac:dyDescent="0.25">
      <c r="A92" s="102">
        <v>94306964</v>
      </c>
      <c r="B92" s="109">
        <v>195459</v>
      </c>
      <c r="C92" s="99" t="s">
        <v>55</v>
      </c>
      <c r="D92" s="104" t="s">
        <v>786</v>
      </c>
      <c r="E92" s="104" t="s">
        <v>787</v>
      </c>
      <c r="F92" s="104" t="s">
        <v>788</v>
      </c>
      <c r="G92" s="104" t="s">
        <v>789</v>
      </c>
      <c r="H92" s="104" t="s">
        <v>790</v>
      </c>
      <c r="I92" s="104" t="s">
        <v>791</v>
      </c>
      <c r="J92" s="104"/>
      <c r="K92" s="99" t="s">
        <v>792</v>
      </c>
      <c r="M92" s="99">
        <v>3154990122</v>
      </c>
    </row>
    <row r="93" spans="1:13" x14ac:dyDescent="0.25">
      <c r="A93" s="102">
        <v>94307416</v>
      </c>
      <c r="B93" s="109">
        <v>192166</v>
      </c>
      <c r="C93" s="99" t="s">
        <v>56</v>
      </c>
      <c r="D93" s="104" t="s">
        <v>793</v>
      </c>
      <c r="E93" s="104" t="s">
        <v>794</v>
      </c>
      <c r="F93" s="104" t="s">
        <v>795</v>
      </c>
      <c r="G93" s="104" t="s">
        <v>796</v>
      </c>
      <c r="H93" s="104" t="s">
        <v>797</v>
      </c>
      <c r="I93" s="104" t="s">
        <v>798</v>
      </c>
      <c r="J93" s="104"/>
      <c r="K93" s="99" t="s">
        <v>799</v>
      </c>
      <c r="M93" s="99">
        <v>3184977491</v>
      </c>
    </row>
    <row r="94" spans="1:13" x14ac:dyDescent="0.25">
      <c r="A94" s="102">
        <v>94308923</v>
      </c>
      <c r="B94" s="109">
        <v>267</v>
      </c>
      <c r="C94" s="99" t="s">
        <v>100</v>
      </c>
      <c r="D94" s="104" t="s">
        <v>800</v>
      </c>
      <c r="E94" s="104" t="s">
        <v>801</v>
      </c>
      <c r="F94" s="104" t="s">
        <v>802</v>
      </c>
      <c r="G94" s="104" t="s">
        <v>803</v>
      </c>
      <c r="H94" s="104" t="s">
        <v>804</v>
      </c>
      <c r="I94" s="104" t="s">
        <v>805</v>
      </c>
      <c r="J94" s="104"/>
      <c r="M94" s="99">
        <v>3175675249</v>
      </c>
    </row>
    <row r="95" spans="1:13" x14ac:dyDescent="0.25">
      <c r="A95" s="102">
        <v>94310138</v>
      </c>
      <c r="B95" s="109">
        <v>194570</v>
      </c>
      <c r="C95" s="99" t="s">
        <v>57</v>
      </c>
      <c r="D95" s="104" t="s">
        <v>806</v>
      </c>
      <c r="E95" s="104" t="s">
        <v>807</v>
      </c>
      <c r="F95" s="104" t="s">
        <v>808</v>
      </c>
      <c r="G95" s="104" t="s">
        <v>809</v>
      </c>
      <c r="H95" s="104" t="s">
        <v>810</v>
      </c>
      <c r="I95" s="104" t="s">
        <v>811</v>
      </c>
      <c r="J95" s="104"/>
      <c r="K95" s="99" t="s">
        <v>812</v>
      </c>
      <c r="M95" s="99">
        <v>3122998913</v>
      </c>
    </row>
    <row r="96" spans="1:13" x14ac:dyDescent="0.25">
      <c r="A96" s="102">
        <v>94311262</v>
      </c>
      <c r="B96" s="109">
        <v>194343</v>
      </c>
      <c r="C96" s="99" t="s">
        <v>31</v>
      </c>
      <c r="D96" s="104" t="s">
        <v>813</v>
      </c>
      <c r="E96" s="104" t="s">
        <v>814</v>
      </c>
      <c r="F96" s="104" t="s">
        <v>815</v>
      </c>
      <c r="G96" s="104" t="s">
        <v>816</v>
      </c>
      <c r="H96" s="104" t="s">
        <v>817</v>
      </c>
      <c r="I96" s="104" t="s">
        <v>818</v>
      </c>
      <c r="J96" s="104"/>
      <c r="K96" s="99" t="s">
        <v>819</v>
      </c>
      <c r="M96" s="99">
        <v>3155541951</v>
      </c>
    </row>
    <row r="97" spans="1:13" x14ac:dyDescent="0.25">
      <c r="A97" s="102">
        <v>94313728</v>
      </c>
      <c r="B97" s="109">
        <v>190071</v>
      </c>
      <c r="C97" s="99" t="s">
        <v>63</v>
      </c>
      <c r="D97" s="104" t="s">
        <v>820</v>
      </c>
      <c r="E97" s="104" t="s">
        <v>821</v>
      </c>
      <c r="F97" s="104" t="s">
        <v>822</v>
      </c>
      <c r="G97" s="104" t="s">
        <v>823</v>
      </c>
      <c r="H97" s="104" t="s">
        <v>824</v>
      </c>
      <c r="I97" s="104" t="s">
        <v>825</v>
      </c>
      <c r="J97" s="104"/>
      <c r="K97" s="99" t="s">
        <v>826</v>
      </c>
      <c r="M97" s="99">
        <v>3155939149</v>
      </c>
    </row>
    <row r="98" spans="1:13" x14ac:dyDescent="0.25">
      <c r="A98" s="102">
        <v>94313898</v>
      </c>
      <c r="B98" s="109">
        <v>190077</v>
      </c>
      <c r="C98" s="99" t="s">
        <v>101</v>
      </c>
      <c r="D98" s="104" t="s">
        <v>827</v>
      </c>
      <c r="E98" s="104" t="s">
        <v>828</v>
      </c>
      <c r="F98" s="104" t="s">
        <v>829</v>
      </c>
      <c r="G98" s="104" t="s">
        <v>830</v>
      </c>
      <c r="H98" s="104" t="s">
        <v>831</v>
      </c>
      <c r="I98" s="104" t="s">
        <v>832</v>
      </c>
      <c r="J98" s="104"/>
      <c r="K98" s="99" t="s">
        <v>833</v>
      </c>
      <c r="M98" s="99">
        <v>3164780599</v>
      </c>
    </row>
    <row r="99" spans="1:13" x14ac:dyDescent="0.25">
      <c r="A99" s="102">
        <v>94318375</v>
      </c>
      <c r="B99" s="109">
        <v>190665</v>
      </c>
      <c r="C99" s="99" t="s">
        <v>68</v>
      </c>
      <c r="D99" s="104" t="s">
        <v>834</v>
      </c>
      <c r="E99" s="104" t="s">
        <v>835</v>
      </c>
      <c r="F99" s="104" t="s">
        <v>836</v>
      </c>
      <c r="G99" s="104" t="s">
        <v>837</v>
      </c>
      <c r="H99" s="104" t="s">
        <v>838</v>
      </c>
      <c r="I99" s="104" t="s">
        <v>839</v>
      </c>
      <c r="J99" s="104"/>
      <c r="K99" s="99" t="s">
        <v>840</v>
      </c>
      <c r="M99" s="99">
        <v>3007870754</v>
      </c>
    </row>
    <row r="100" spans="1:13" x14ac:dyDescent="0.25">
      <c r="A100" s="102">
        <v>94320985</v>
      </c>
      <c r="B100" s="109">
        <v>190142</v>
      </c>
      <c r="C100" s="99" t="s">
        <v>61</v>
      </c>
      <c r="D100" s="104" t="s">
        <v>841</v>
      </c>
      <c r="E100" s="104" t="s">
        <v>842</v>
      </c>
      <c r="F100" s="104" t="s">
        <v>843</v>
      </c>
      <c r="G100" s="104" t="s">
        <v>844</v>
      </c>
      <c r="H100" s="104" t="s">
        <v>845</v>
      </c>
      <c r="I100" s="104" t="s">
        <v>846</v>
      </c>
      <c r="J100" s="104"/>
      <c r="K100" s="99" t="s">
        <v>847</v>
      </c>
      <c r="M100" s="99">
        <v>3155928188</v>
      </c>
    </row>
    <row r="101" spans="1:13" x14ac:dyDescent="0.25">
      <c r="A101" s="102">
        <v>94468509</v>
      </c>
      <c r="B101" s="109">
        <v>197396</v>
      </c>
      <c r="C101" s="99" t="s">
        <v>58</v>
      </c>
      <c r="D101" s="104" t="s">
        <v>848</v>
      </c>
      <c r="E101" s="104" t="s">
        <v>849</v>
      </c>
      <c r="F101" s="104" t="s">
        <v>850</v>
      </c>
      <c r="G101" s="104" t="s">
        <v>851</v>
      </c>
      <c r="H101" s="104" t="s">
        <v>852</v>
      </c>
      <c r="I101" s="104" t="s">
        <v>853</v>
      </c>
      <c r="J101" s="104"/>
      <c r="K101" s="99" t="s">
        <v>854</v>
      </c>
    </row>
    <row r="102" spans="1:13" x14ac:dyDescent="0.25">
      <c r="A102" s="102">
        <v>94477051</v>
      </c>
      <c r="B102" s="109">
        <v>190189</v>
      </c>
      <c r="C102" s="99" t="s">
        <v>88</v>
      </c>
      <c r="D102" s="104" t="s">
        <v>855</v>
      </c>
      <c r="E102" s="104" t="s">
        <v>856</v>
      </c>
      <c r="F102" s="104" t="s">
        <v>857</v>
      </c>
      <c r="G102" s="104" t="s">
        <v>858</v>
      </c>
      <c r="H102" s="104" t="s">
        <v>859</v>
      </c>
      <c r="I102" s="104" t="s">
        <v>860</v>
      </c>
      <c r="J102" s="104"/>
      <c r="K102" s="99" t="s">
        <v>861</v>
      </c>
      <c r="M102" s="99">
        <v>3178615401</v>
      </c>
    </row>
    <row r="103" spans="1:13" x14ac:dyDescent="0.25">
      <c r="A103" s="102">
        <v>98541369</v>
      </c>
      <c r="B103" s="109">
        <v>191899</v>
      </c>
      <c r="C103" s="99" t="s">
        <v>59</v>
      </c>
      <c r="D103" s="104" t="s">
        <v>862</v>
      </c>
      <c r="E103" s="104" t="s">
        <v>863</v>
      </c>
      <c r="F103" s="104" t="s">
        <v>864</v>
      </c>
      <c r="G103" s="104" t="s">
        <v>865</v>
      </c>
      <c r="H103" s="104" t="s">
        <v>866</v>
      </c>
      <c r="I103" s="104" t="s">
        <v>867</v>
      </c>
      <c r="J103" s="104"/>
      <c r="K103" s="99" t="s">
        <v>868</v>
      </c>
    </row>
    <row r="104" spans="1:13" x14ac:dyDescent="0.25">
      <c r="A104" s="102">
        <v>98634169</v>
      </c>
      <c r="B104" s="109">
        <v>199767</v>
      </c>
      <c r="C104" s="99" t="s">
        <v>102</v>
      </c>
      <c r="D104" s="104" t="s">
        <v>869</v>
      </c>
      <c r="E104" s="104" t="s">
        <v>870</v>
      </c>
      <c r="F104" s="104" t="s">
        <v>871</v>
      </c>
      <c r="G104" s="104" t="s">
        <v>872</v>
      </c>
      <c r="H104" s="104" t="s">
        <v>873</v>
      </c>
      <c r="I104" s="104" t="s">
        <v>874</v>
      </c>
      <c r="J104" s="104"/>
      <c r="K104" s="99" t="s">
        <v>875</v>
      </c>
    </row>
    <row r="105" spans="1:13" x14ac:dyDescent="0.25">
      <c r="A105" s="102">
        <v>1006218668</v>
      </c>
      <c r="B105" s="109">
        <v>190963</v>
      </c>
      <c r="C105" s="99" t="s">
        <v>144</v>
      </c>
      <c r="D105" s="104" t="s">
        <v>876</v>
      </c>
      <c r="E105" s="104" t="s">
        <v>877</v>
      </c>
      <c r="F105" s="104" t="s">
        <v>878</v>
      </c>
      <c r="G105" s="104" t="s">
        <v>879</v>
      </c>
      <c r="H105" s="104" t="s">
        <v>880</v>
      </c>
      <c r="I105" s="104" t="s">
        <v>881</v>
      </c>
      <c r="J105" s="104"/>
      <c r="K105" s="99" t="s">
        <v>882</v>
      </c>
    </row>
    <row r="106" spans="1:13" x14ac:dyDescent="0.25">
      <c r="A106" s="102">
        <v>1022385770</v>
      </c>
      <c r="B106" s="109">
        <v>191001</v>
      </c>
      <c r="C106" s="99" t="s">
        <v>145</v>
      </c>
      <c r="D106" s="104" t="s">
        <v>883</v>
      </c>
      <c r="E106" s="104" t="s">
        <v>884</v>
      </c>
      <c r="F106" s="104" t="s">
        <v>885</v>
      </c>
      <c r="G106" s="104" t="s">
        <v>886</v>
      </c>
      <c r="H106" s="104" t="s">
        <v>887</v>
      </c>
      <c r="I106" s="104" t="s">
        <v>888</v>
      </c>
      <c r="J106" s="104"/>
      <c r="K106" s="99" t="s">
        <v>889</v>
      </c>
    </row>
    <row r="107" spans="1:13" x14ac:dyDescent="0.25">
      <c r="A107" s="102">
        <v>1031134223</v>
      </c>
      <c r="B107" s="109">
        <v>191102</v>
      </c>
      <c r="C107" s="99" t="s">
        <v>182</v>
      </c>
      <c r="D107" s="104" t="s">
        <v>1212</v>
      </c>
      <c r="E107" s="104" t="s">
        <v>1213</v>
      </c>
      <c r="F107" s="104" t="s">
        <v>1214</v>
      </c>
      <c r="G107" s="104" t="s">
        <v>1215</v>
      </c>
      <c r="H107" s="104" t="s">
        <v>1216</v>
      </c>
      <c r="I107" s="104" t="s">
        <v>1217</v>
      </c>
      <c r="J107" s="104"/>
      <c r="K107" s="99" t="s">
        <v>1218</v>
      </c>
    </row>
    <row r="108" spans="1:13" x14ac:dyDescent="0.25">
      <c r="A108" s="102">
        <v>1061733870</v>
      </c>
      <c r="B108" s="109">
        <v>191070</v>
      </c>
      <c r="C108" s="99" t="s">
        <v>166</v>
      </c>
      <c r="D108" s="104" t="s">
        <v>1219</v>
      </c>
      <c r="E108" s="104" t="s">
        <v>1220</v>
      </c>
      <c r="F108" s="104" t="s">
        <v>1221</v>
      </c>
      <c r="G108" s="104" t="s">
        <v>1222</v>
      </c>
      <c r="H108" s="104" t="s">
        <v>1223</v>
      </c>
      <c r="I108" s="104" t="s">
        <v>1224</v>
      </c>
      <c r="J108" s="104"/>
      <c r="K108" s="99" t="s">
        <v>1225</v>
      </c>
      <c r="M108" s="99">
        <v>3002035734</v>
      </c>
    </row>
    <row r="109" spans="1:13" x14ac:dyDescent="0.25">
      <c r="A109" s="102">
        <v>1062275446</v>
      </c>
      <c r="B109" s="109">
        <v>190565</v>
      </c>
      <c r="C109" s="99" t="s">
        <v>79</v>
      </c>
      <c r="D109" s="104" t="s">
        <v>890</v>
      </c>
      <c r="E109" s="104" t="s">
        <v>891</v>
      </c>
      <c r="F109" s="104" t="s">
        <v>892</v>
      </c>
      <c r="G109" s="104" t="s">
        <v>893</v>
      </c>
      <c r="H109" s="104" t="s">
        <v>894</v>
      </c>
      <c r="I109" s="104" t="s">
        <v>895</v>
      </c>
      <c r="J109" s="104"/>
      <c r="K109" s="99" t="s">
        <v>896</v>
      </c>
      <c r="M109" s="99">
        <v>3155933167</v>
      </c>
    </row>
    <row r="110" spans="1:13" x14ac:dyDescent="0.25">
      <c r="A110" s="102">
        <v>1112103304</v>
      </c>
      <c r="B110" s="109">
        <v>191015</v>
      </c>
      <c r="C110" s="99" t="s">
        <v>159</v>
      </c>
      <c r="D110" s="104" t="s">
        <v>897</v>
      </c>
      <c r="E110" s="104" t="s">
        <v>898</v>
      </c>
      <c r="F110" s="104" t="s">
        <v>899</v>
      </c>
      <c r="G110" s="104" t="s">
        <v>900</v>
      </c>
      <c r="H110" s="104" t="s">
        <v>901</v>
      </c>
      <c r="I110" s="104" t="s">
        <v>902</v>
      </c>
      <c r="J110" s="104"/>
      <c r="K110" s="99" t="s">
        <v>903</v>
      </c>
    </row>
    <row r="111" spans="1:13" x14ac:dyDescent="0.25">
      <c r="A111" s="102">
        <v>1112218957</v>
      </c>
      <c r="B111" s="109">
        <v>196350</v>
      </c>
      <c r="C111" s="99" t="s">
        <v>32</v>
      </c>
      <c r="D111" s="104" t="s">
        <v>904</v>
      </c>
      <c r="E111" s="104" t="s">
        <v>905</v>
      </c>
      <c r="F111" s="104" t="s">
        <v>906</v>
      </c>
      <c r="G111" s="104" t="s">
        <v>907</v>
      </c>
      <c r="H111" s="104" t="s">
        <v>908</v>
      </c>
      <c r="I111" s="104" t="s">
        <v>909</v>
      </c>
      <c r="J111" s="104"/>
      <c r="K111" s="99" t="s">
        <v>910</v>
      </c>
      <c r="M111" s="99">
        <v>3186053414</v>
      </c>
    </row>
    <row r="112" spans="1:13" x14ac:dyDescent="0.25">
      <c r="A112" s="102">
        <v>1112225498</v>
      </c>
      <c r="B112" s="109">
        <v>87872</v>
      </c>
      <c r="C112" s="99" t="s">
        <v>146</v>
      </c>
      <c r="D112" s="104" t="s">
        <v>911</v>
      </c>
      <c r="E112" s="104" t="s">
        <v>912</v>
      </c>
      <c r="F112" s="104" t="s">
        <v>913</v>
      </c>
      <c r="G112" s="104" t="s">
        <v>914</v>
      </c>
      <c r="H112" s="104" t="s">
        <v>915</v>
      </c>
      <c r="I112" s="104" t="s">
        <v>916</v>
      </c>
      <c r="J112" s="104"/>
      <c r="K112" s="99" t="s">
        <v>917</v>
      </c>
      <c r="M112" s="99">
        <v>3165438174</v>
      </c>
    </row>
    <row r="113" spans="1:13" x14ac:dyDescent="0.25">
      <c r="A113" s="102">
        <v>1112763543</v>
      </c>
      <c r="B113" s="109">
        <v>190824</v>
      </c>
      <c r="C113" s="99" t="s">
        <v>119</v>
      </c>
      <c r="D113" s="104" t="s">
        <v>918</v>
      </c>
      <c r="E113" s="104" t="s">
        <v>919</v>
      </c>
      <c r="F113" s="104" t="s">
        <v>920</v>
      </c>
      <c r="G113" s="104" t="s">
        <v>921</v>
      </c>
      <c r="H113" s="104" t="s">
        <v>922</v>
      </c>
      <c r="I113" s="104" t="s">
        <v>923</v>
      </c>
      <c r="J113" s="104"/>
      <c r="K113" s="99" t="s">
        <v>924</v>
      </c>
      <c r="M113" s="99">
        <v>3183744762</v>
      </c>
    </row>
    <row r="114" spans="1:13" x14ac:dyDescent="0.25">
      <c r="A114" s="102">
        <v>1113525424</v>
      </c>
      <c r="B114" s="109">
        <v>191011</v>
      </c>
      <c r="C114" s="99" t="s">
        <v>147</v>
      </c>
      <c r="D114" s="104" t="s">
        <v>925</v>
      </c>
      <c r="E114" s="104" t="s">
        <v>926</v>
      </c>
      <c r="F114" s="104" t="s">
        <v>927</v>
      </c>
      <c r="G114" s="104" t="s">
        <v>928</v>
      </c>
      <c r="H114" s="104" t="s">
        <v>929</v>
      </c>
      <c r="I114" s="104" t="s">
        <v>930</v>
      </c>
      <c r="J114" s="104"/>
      <c r="K114" s="99" t="s">
        <v>931</v>
      </c>
    </row>
    <row r="115" spans="1:13" x14ac:dyDescent="0.25">
      <c r="A115" s="102">
        <v>1113536036</v>
      </c>
      <c r="B115" s="109">
        <v>87851</v>
      </c>
      <c r="C115" s="99" t="s">
        <v>134</v>
      </c>
      <c r="D115" s="104" t="s">
        <v>932</v>
      </c>
      <c r="E115" s="104" t="s">
        <v>933</v>
      </c>
      <c r="F115" s="104" t="s">
        <v>934</v>
      </c>
      <c r="G115" s="104" t="s">
        <v>935</v>
      </c>
      <c r="H115" s="104" t="s">
        <v>936</v>
      </c>
      <c r="I115" s="104" t="s">
        <v>937</v>
      </c>
      <c r="J115" s="104"/>
      <c r="K115" s="99" t="s">
        <v>938</v>
      </c>
      <c r="M115" s="99">
        <v>3163597126</v>
      </c>
    </row>
    <row r="116" spans="1:13" x14ac:dyDescent="0.25">
      <c r="A116" s="102">
        <v>1113623213</v>
      </c>
      <c r="B116" s="109">
        <v>385</v>
      </c>
      <c r="C116" s="99" t="s">
        <v>111</v>
      </c>
      <c r="D116" s="104" t="s">
        <v>939</v>
      </c>
      <c r="E116" s="104" t="s">
        <v>940</v>
      </c>
      <c r="F116" s="104" t="s">
        <v>941</v>
      </c>
      <c r="G116" s="104" t="s">
        <v>942</v>
      </c>
      <c r="H116" s="104" t="s">
        <v>943</v>
      </c>
      <c r="I116" s="104" t="s">
        <v>944</v>
      </c>
      <c r="J116" s="104"/>
      <c r="K116" s="99" t="s">
        <v>945</v>
      </c>
      <c r="M116" s="99">
        <v>3174596149</v>
      </c>
    </row>
    <row r="117" spans="1:13" x14ac:dyDescent="0.25">
      <c r="A117" s="102">
        <v>1113624614</v>
      </c>
      <c r="B117" s="109">
        <v>190757</v>
      </c>
      <c r="C117" s="99" t="s">
        <v>121</v>
      </c>
      <c r="D117" s="104" t="s">
        <v>946</v>
      </c>
      <c r="E117" s="104" t="s">
        <v>947</v>
      </c>
      <c r="F117" s="104" t="s">
        <v>948</v>
      </c>
      <c r="G117" s="104" t="s">
        <v>949</v>
      </c>
      <c r="H117" s="104" t="s">
        <v>950</v>
      </c>
      <c r="I117" s="104" t="s">
        <v>951</v>
      </c>
      <c r="J117" s="104"/>
      <c r="K117" s="99" t="s">
        <v>952</v>
      </c>
      <c r="M117" s="99">
        <v>3217326092</v>
      </c>
    </row>
    <row r="118" spans="1:13" x14ac:dyDescent="0.25">
      <c r="A118" s="102">
        <v>1113633874</v>
      </c>
      <c r="B118" s="109">
        <v>190106</v>
      </c>
      <c r="C118" s="99" t="s">
        <v>65</v>
      </c>
      <c r="D118" s="104" t="s">
        <v>953</v>
      </c>
      <c r="E118" s="104" t="s">
        <v>954</v>
      </c>
      <c r="F118" s="104" t="s">
        <v>955</v>
      </c>
      <c r="G118" s="104" t="s">
        <v>956</v>
      </c>
      <c r="H118" s="104" t="s">
        <v>957</v>
      </c>
      <c r="I118" s="104" t="s">
        <v>958</v>
      </c>
      <c r="J118" s="104"/>
      <c r="K118" s="99" t="s">
        <v>959</v>
      </c>
      <c r="M118" s="99">
        <v>3173377350</v>
      </c>
    </row>
    <row r="119" spans="1:13" x14ac:dyDescent="0.25">
      <c r="A119" s="102">
        <v>1113638133</v>
      </c>
      <c r="B119" s="109">
        <v>97074</v>
      </c>
      <c r="C119" s="99" t="s">
        <v>116</v>
      </c>
      <c r="D119" s="104" t="s">
        <v>960</v>
      </c>
      <c r="E119" s="104" t="s">
        <v>961</v>
      </c>
      <c r="F119" s="104" t="s">
        <v>962</v>
      </c>
      <c r="G119" s="104" t="s">
        <v>963</v>
      </c>
      <c r="H119" s="104" t="s">
        <v>964</v>
      </c>
      <c r="I119" s="104" t="s">
        <v>965</v>
      </c>
      <c r="J119" s="104"/>
      <c r="K119" s="99" t="s">
        <v>966</v>
      </c>
    </row>
    <row r="120" spans="1:13" x14ac:dyDescent="0.25">
      <c r="A120" s="102">
        <v>1113645265</v>
      </c>
      <c r="B120" s="109">
        <v>86885</v>
      </c>
      <c r="C120" s="99" t="s">
        <v>98</v>
      </c>
      <c r="D120" s="104" t="s">
        <v>967</v>
      </c>
      <c r="E120" s="104" t="s">
        <v>968</v>
      </c>
      <c r="F120" s="104" t="s">
        <v>969</v>
      </c>
      <c r="G120" s="104" t="s">
        <v>970</v>
      </c>
      <c r="H120" s="104" t="s">
        <v>971</v>
      </c>
      <c r="I120" s="104" t="s">
        <v>972</v>
      </c>
      <c r="J120" s="104"/>
      <c r="K120" s="99" t="s">
        <v>973</v>
      </c>
      <c r="M120" s="99">
        <v>3215688648</v>
      </c>
    </row>
    <row r="121" spans="1:13" x14ac:dyDescent="0.25">
      <c r="A121" s="102">
        <v>1113652029</v>
      </c>
      <c r="B121" s="109">
        <v>190574</v>
      </c>
      <c r="C121" s="99" t="s">
        <v>78</v>
      </c>
      <c r="D121" s="104" t="s">
        <v>974</v>
      </c>
      <c r="E121" s="104" t="s">
        <v>975</v>
      </c>
      <c r="F121" s="104" t="s">
        <v>976</v>
      </c>
      <c r="G121" s="104" t="s">
        <v>977</v>
      </c>
      <c r="H121" s="104" t="s">
        <v>978</v>
      </c>
      <c r="I121" s="104" t="s">
        <v>979</v>
      </c>
      <c r="J121" s="104"/>
      <c r="K121" s="99" t="s">
        <v>980</v>
      </c>
      <c r="M121" s="99">
        <v>3165374825</v>
      </c>
    </row>
    <row r="122" spans="1:13" x14ac:dyDescent="0.25">
      <c r="A122" s="102">
        <v>1113653332</v>
      </c>
      <c r="B122" s="109">
        <v>190985</v>
      </c>
      <c r="C122" s="99" t="s">
        <v>155</v>
      </c>
      <c r="D122" s="104" t="s">
        <v>981</v>
      </c>
      <c r="E122" s="104" t="s">
        <v>982</v>
      </c>
      <c r="F122" s="104" t="s">
        <v>983</v>
      </c>
      <c r="G122" s="104" t="s">
        <v>984</v>
      </c>
      <c r="H122" s="104" t="s">
        <v>985</v>
      </c>
      <c r="I122" s="104" t="s">
        <v>986</v>
      </c>
      <c r="J122" s="104"/>
      <c r="K122" s="99" t="s">
        <v>987</v>
      </c>
    </row>
    <row r="123" spans="1:13" x14ac:dyDescent="0.25">
      <c r="A123" s="102">
        <v>1113655573</v>
      </c>
      <c r="B123" s="109">
        <v>190442</v>
      </c>
      <c r="C123" s="99" t="s">
        <v>66</v>
      </c>
      <c r="D123" s="104" t="s">
        <v>988</v>
      </c>
      <c r="E123" s="104" t="s">
        <v>989</v>
      </c>
      <c r="F123" s="104" t="s">
        <v>990</v>
      </c>
      <c r="G123" s="104" t="s">
        <v>991</v>
      </c>
      <c r="H123" s="104" t="s">
        <v>992</v>
      </c>
      <c r="I123" s="104" t="s">
        <v>993</v>
      </c>
      <c r="J123" s="104"/>
      <c r="K123" s="99" t="s">
        <v>994</v>
      </c>
      <c r="M123" s="99">
        <v>3146514526</v>
      </c>
    </row>
    <row r="124" spans="1:13" x14ac:dyDescent="0.25">
      <c r="A124" s="102">
        <v>1113656338</v>
      </c>
      <c r="B124" s="109">
        <v>87221</v>
      </c>
      <c r="C124" s="99" t="s">
        <v>120</v>
      </c>
      <c r="D124" s="104" t="s">
        <v>995</v>
      </c>
      <c r="E124" s="104" t="s">
        <v>996</v>
      </c>
      <c r="F124" s="104" t="s">
        <v>997</v>
      </c>
      <c r="G124" s="104" t="s">
        <v>998</v>
      </c>
      <c r="H124" s="104" t="s">
        <v>999</v>
      </c>
      <c r="I124" s="104" t="s">
        <v>1000</v>
      </c>
      <c r="J124" s="104"/>
      <c r="K124" s="99" t="s">
        <v>1001</v>
      </c>
      <c r="M124" s="99">
        <v>3116484521</v>
      </c>
    </row>
    <row r="125" spans="1:13" x14ac:dyDescent="0.25">
      <c r="A125" s="102">
        <v>1113666025</v>
      </c>
      <c r="B125" s="109">
        <v>190909</v>
      </c>
      <c r="C125" s="99" t="s">
        <v>137</v>
      </c>
      <c r="D125" s="104" t="s">
        <v>1002</v>
      </c>
      <c r="E125" s="104" t="s">
        <v>1003</v>
      </c>
      <c r="F125" s="104" t="s">
        <v>1004</v>
      </c>
      <c r="G125" s="104" t="s">
        <v>1005</v>
      </c>
      <c r="H125" s="104" t="s">
        <v>1006</v>
      </c>
      <c r="I125" s="104" t="s">
        <v>1007</v>
      </c>
      <c r="J125" s="104"/>
      <c r="K125" s="99" t="s">
        <v>1008</v>
      </c>
      <c r="M125" s="99">
        <v>3164402379</v>
      </c>
    </row>
    <row r="126" spans="1:13" x14ac:dyDescent="0.25">
      <c r="A126" s="102">
        <v>1113677816</v>
      </c>
      <c r="B126" s="109">
        <v>87893</v>
      </c>
      <c r="C126" s="99" t="s">
        <v>173</v>
      </c>
      <c r="D126" s="104" t="s">
        <v>1226</v>
      </c>
      <c r="E126" s="104" t="s">
        <v>1227</v>
      </c>
      <c r="F126" s="104" t="s">
        <v>1228</v>
      </c>
      <c r="G126" s="104" t="s">
        <v>1229</v>
      </c>
      <c r="H126" s="104" t="s">
        <v>1230</v>
      </c>
      <c r="I126" s="104" t="s">
        <v>1231</v>
      </c>
      <c r="J126" s="104"/>
    </row>
    <row r="127" spans="1:13" x14ac:dyDescent="0.25">
      <c r="A127" s="102">
        <v>1113679059</v>
      </c>
      <c r="B127" s="109">
        <v>88199</v>
      </c>
      <c r="C127" s="99" t="s">
        <v>167</v>
      </c>
      <c r="D127" s="104" t="s">
        <v>1232</v>
      </c>
      <c r="E127" s="104" t="s">
        <v>1233</v>
      </c>
      <c r="F127" s="104" t="s">
        <v>1234</v>
      </c>
      <c r="G127" s="104" t="s">
        <v>1235</v>
      </c>
      <c r="H127" s="104" t="s">
        <v>1236</v>
      </c>
      <c r="I127" s="104" t="s">
        <v>1237</v>
      </c>
      <c r="J127" s="104"/>
      <c r="K127" s="99" t="s">
        <v>1238</v>
      </c>
      <c r="M127" s="99">
        <v>3160171616</v>
      </c>
    </row>
    <row r="128" spans="1:13" x14ac:dyDescent="0.25">
      <c r="A128" s="102">
        <v>1113683238</v>
      </c>
      <c r="B128" s="109">
        <v>191046</v>
      </c>
      <c r="C128" s="99" t="s">
        <v>158</v>
      </c>
      <c r="D128" s="104" t="s">
        <v>1009</v>
      </c>
      <c r="E128" s="104" t="s">
        <v>1010</v>
      </c>
      <c r="F128" s="104" t="s">
        <v>1011</v>
      </c>
      <c r="G128" s="104" t="s">
        <v>1012</v>
      </c>
      <c r="H128" s="104" t="s">
        <v>1013</v>
      </c>
      <c r="I128" s="104" t="s">
        <v>1014</v>
      </c>
      <c r="J128" s="104"/>
      <c r="K128" s="99" t="s">
        <v>1015</v>
      </c>
    </row>
    <row r="129" spans="1:13" x14ac:dyDescent="0.25">
      <c r="A129" s="102">
        <v>1113688012</v>
      </c>
      <c r="B129" s="109">
        <v>87954</v>
      </c>
      <c r="C129" s="99" t="s">
        <v>168</v>
      </c>
      <c r="D129" s="104" t="s">
        <v>1239</v>
      </c>
      <c r="E129" s="104" t="s">
        <v>1240</v>
      </c>
      <c r="F129" s="104" t="s">
        <v>1241</v>
      </c>
      <c r="G129" s="104" t="s">
        <v>1242</v>
      </c>
      <c r="H129" s="104" t="s">
        <v>1243</v>
      </c>
      <c r="I129" s="104" t="s">
        <v>1244</v>
      </c>
      <c r="J129" s="104"/>
      <c r="K129" s="99" t="s">
        <v>1245</v>
      </c>
    </row>
    <row r="130" spans="1:13" x14ac:dyDescent="0.25">
      <c r="A130" s="102">
        <v>1113697213</v>
      </c>
      <c r="B130" s="109">
        <v>191037</v>
      </c>
      <c r="C130" s="99" t="s">
        <v>169</v>
      </c>
      <c r="D130" s="104" t="s">
        <v>1246</v>
      </c>
      <c r="E130" s="104" t="s">
        <v>1247</v>
      </c>
      <c r="F130" s="104" t="s">
        <v>1248</v>
      </c>
      <c r="G130" s="104" t="s">
        <v>1249</v>
      </c>
      <c r="H130" s="104" t="s">
        <v>1250</v>
      </c>
      <c r="I130" s="104" t="s">
        <v>1251</v>
      </c>
      <c r="J130" s="104"/>
      <c r="K130" s="99" t="s">
        <v>1252</v>
      </c>
    </row>
    <row r="131" spans="1:13" x14ac:dyDescent="0.25">
      <c r="A131" s="102">
        <v>1114813081</v>
      </c>
      <c r="C131" s="99" t="s">
        <v>170</v>
      </c>
      <c r="D131" s="104" t="s">
        <v>1253</v>
      </c>
      <c r="E131" s="104" t="s">
        <v>1254</v>
      </c>
      <c r="F131" s="104" t="s">
        <v>1255</v>
      </c>
      <c r="G131" s="104" t="s">
        <v>1256</v>
      </c>
      <c r="H131" s="104" t="s">
        <v>1257</v>
      </c>
      <c r="I131" s="104" t="s">
        <v>1258</v>
      </c>
      <c r="J131" s="104"/>
    </row>
    <row r="132" spans="1:13" x14ac:dyDescent="0.25">
      <c r="A132" s="102">
        <v>1114816909</v>
      </c>
      <c r="B132" s="109">
        <v>199977</v>
      </c>
      <c r="C132" s="99" t="s">
        <v>73</v>
      </c>
      <c r="D132" s="104" t="s">
        <v>1016</v>
      </c>
      <c r="E132" s="104" t="s">
        <v>1017</v>
      </c>
      <c r="F132" s="104" t="s">
        <v>1018</v>
      </c>
      <c r="G132" s="104" t="s">
        <v>1019</v>
      </c>
      <c r="H132" s="104" t="s">
        <v>1020</v>
      </c>
      <c r="I132" s="104" t="s">
        <v>1021</v>
      </c>
      <c r="J132" s="104"/>
      <c r="K132" s="99" t="s">
        <v>1022</v>
      </c>
      <c r="M132" s="99">
        <v>3177940564</v>
      </c>
    </row>
    <row r="133" spans="1:13" x14ac:dyDescent="0.25">
      <c r="A133" s="102">
        <v>1114828396</v>
      </c>
      <c r="B133" s="109">
        <v>87062</v>
      </c>
      <c r="C133" s="99" t="s">
        <v>118</v>
      </c>
      <c r="D133" s="104" t="s">
        <v>1023</v>
      </c>
      <c r="E133" s="104" t="s">
        <v>1024</v>
      </c>
      <c r="F133" s="104" t="s">
        <v>1025</v>
      </c>
      <c r="G133" s="104" t="s">
        <v>1026</v>
      </c>
      <c r="H133" s="104" t="s">
        <v>1027</v>
      </c>
      <c r="I133" s="104" t="s">
        <v>1028</v>
      </c>
      <c r="J133" s="104"/>
      <c r="K133" s="99" t="s">
        <v>1029</v>
      </c>
      <c r="M133" s="99">
        <v>3167485094</v>
      </c>
    </row>
    <row r="134" spans="1:13" x14ac:dyDescent="0.25">
      <c r="A134" s="102">
        <v>1115080701</v>
      </c>
      <c r="B134" s="109">
        <v>87496</v>
      </c>
      <c r="C134" s="99" t="s">
        <v>156</v>
      </c>
      <c r="D134" s="104" t="s">
        <v>1030</v>
      </c>
      <c r="E134" s="104" t="s">
        <v>1031</v>
      </c>
      <c r="F134" s="104" t="s">
        <v>1032</v>
      </c>
      <c r="G134" s="104" t="s">
        <v>1033</v>
      </c>
      <c r="H134" s="104" t="s">
        <v>1034</v>
      </c>
      <c r="I134" s="104" t="s">
        <v>1035</v>
      </c>
      <c r="J134" s="104"/>
      <c r="K134" s="99" t="s">
        <v>1036</v>
      </c>
      <c r="M134" s="99">
        <v>3162597183</v>
      </c>
    </row>
    <row r="135" spans="1:13" x14ac:dyDescent="0.25">
      <c r="A135" s="102">
        <v>1116259375</v>
      </c>
      <c r="B135" s="109">
        <v>87495</v>
      </c>
      <c r="C135" s="99" t="s">
        <v>110</v>
      </c>
      <c r="D135" s="104" t="s">
        <v>1037</v>
      </c>
      <c r="E135" s="104" t="s">
        <v>1038</v>
      </c>
      <c r="F135" s="104" t="s">
        <v>1039</v>
      </c>
      <c r="G135" s="104" t="s">
        <v>1040</v>
      </c>
      <c r="H135" s="104" t="s">
        <v>1041</v>
      </c>
      <c r="I135" s="104" t="s">
        <v>1042</v>
      </c>
      <c r="J135" s="104"/>
      <c r="K135" s="99" t="s">
        <v>1043</v>
      </c>
      <c r="M135" s="99">
        <v>3185162535</v>
      </c>
    </row>
    <row r="136" spans="1:13" x14ac:dyDescent="0.25">
      <c r="A136" s="102">
        <v>1118199739</v>
      </c>
      <c r="B136" s="109">
        <v>190846</v>
      </c>
      <c r="C136" s="99" t="s">
        <v>136</v>
      </c>
      <c r="D136" s="104" t="s">
        <v>1044</v>
      </c>
      <c r="E136" s="104" t="s">
        <v>1045</v>
      </c>
      <c r="F136" s="104" t="s">
        <v>1046</v>
      </c>
      <c r="G136" s="104" t="s">
        <v>1047</v>
      </c>
      <c r="H136" s="104" t="s">
        <v>1048</v>
      </c>
      <c r="I136" s="104" t="s">
        <v>1049</v>
      </c>
      <c r="J136" s="104"/>
      <c r="K136" s="99" t="s">
        <v>1050</v>
      </c>
      <c r="M136" s="99">
        <v>3132497488</v>
      </c>
    </row>
    <row r="137" spans="1:13" x14ac:dyDescent="0.25">
      <c r="A137" s="102">
        <v>1121921149</v>
      </c>
      <c r="B137" s="109">
        <v>190849</v>
      </c>
      <c r="C137" s="99" t="s">
        <v>157</v>
      </c>
      <c r="D137" s="104" t="s">
        <v>1051</v>
      </c>
      <c r="E137" s="104" t="s">
        <v>1052</v>
      </c>
      <c r="F137" s="104" t="s">
        <v>1053</v>
      </c>
      <c r="G137" s="104" t="s">
        <v>1054</v>
      </c>
      <c r="H137" s="104" t="s">
        <v>1055</v>
      </c>
      <c r="I137" s="104" t="s">
        <v>1056</v>
      </c>
      <c r="J137" s="104"/>
      <c r="K137" s="99" t="s">
        <v>1057</v>
      </c>
    </row>
    <row r="138" spans="1:13" x14ac:dyDescent="0.25">
      <c r="A138" s="102">
        <v>1129582540</v>
      </c>
      <c r="B138" s="109">
        <v>87832</v>
      </c>
      <c r="C138" s="99" t="s">
        <v>160</v>
      </c>
      <c r="D138" s="104" t="s">
        <v>1058</v>
      </c>
      <c r="E138" s="104" t="s">
        <v>1059</v>
      </c>
      <c r="F138" s="104" t="s">
        <v>1060</v>
      </c>
      <c r="G138" s="104" t="s">
        <v>1061</v>
      </c>
      <c r="H138" s="104" t="s">
        <v>1062</v>
      </c>
      <c r="I138" s="104" t="s">
        <v>1063</v>
      </c>
      <c r="J138" s="104"/>
      <c r="K138" s="99" t="s">
        <v>1064</v>
      </c>
    </row>
    <row r="139" spans="1:13" x14ac:dyDescent="0.25">
      <c r="A139" s="102">
        <v>1130620908</v>
      </c>
      <c r="B139" s="109">
        <v>190620</v>
      </c>
      <c r="C139" s="99" t="s">
        <v>94</v>
      </c>
      <c r="D139" s="104" t="s">
        <v>1065</v>
      </c>
      <c r="E139" s="104" t="s">
        <v>1066</v>
      </c>
      <c r="F139" s="104" t="s">
        <v>1067</v>
      </c>
      <c r="G139" s="104" t="s">
        <v>1068</v>
      </c>
      <c r="H139" s="104" t="s">
        <v>1069</v>
      </c>
      <c r="I139" s="104" t="s">
        <v>1070</v>
      </c>
      <c r="J139" s="104"/>
      <c r="K139" s="99" t="s">
        <v>1071</v>
      </c>
      <c r="M139" s="99">
        <v>3178950659</v>
      </c>
    </row>
    <row r="140" spans="1:13" x14ac:dyDescent="0.25">
      <c r="A140" s="102">
        <v>1130621105</v>
      </c>
      <c r="B140" s="109">
        <v>190858</v>
      </c>
      <c r="C140" s="99" t="s">
        <v>126</v>
      </c>
      <c r="D140" s="104" t="s">
        <v>1072</v>
      </c>
      <c r="E140" s="104" t="s">
        <v>1073</v>
      </c>
      <c r="F140" s="104" t="s">
        <v>1074</v>
      </c>
      <c r="G140" s="104" t="s">
        <v>1075</v>
      </c>
      <c r="H140" s="104" t="s">
        <v>1076</v>
      </c>
      <c r="I140" s="104" t="s">
        <v>1077</v>
      </c>
      <c r="J140" s="104"/>
      <c r="K140" s="99" t="s">
        <v>1078</v>
      </c>
    </row>
    <row r="141" spans="1:13" x14ac:dyDescent="0.25">
      <c r="A141" s="102">
        <v>1130621923</v>
      </c>
      <c r="B141" s="109">
        <v>190532</v>
      </c>
      <c r="C141" s="99" t="s">
        <v>89</v>
      </c>
      <c r="D141" s="104" t="s">
        <v>1079</v>
      </c>
      <c r="E141" s="104" t="s">
        <v>1080</v>
      </c>
      <c r="F141" s="104" t="s">
        <v>1081</v>
      </c>
      <c r="G141" s="104" t="s">
        <v>1082</v>
      </c>
      <c r="H141" s="104" t="s">
        <v>1083</v>
      </c>
      <c r="I141" s="104" t="s">
        <v>1084</v>
      </c>
      <c r="J141" s="104"/>
      <c r="K141" s="99" t="s">
        <v>1085</v>
      </c>
      <c r="M141" s="99">
        <v>3188754382</v>
      </c>
    </row>
    <row r="142" spans="1:13" x14ac:dyDescent="0.25">
      <c r="A142" s="102">
        <v>1130641004</v>
      </c>
      <c r="B142" s="109">
        <v>190674</v>
      </c>
      <c r="C142" s="99" t="s">
        <v>105</v>
      </c>
      <c r="D142" s="104" t="s">
        <v>1086</v>
      </c>
      <c r="E142" s="104" t="s">
        <v>1087</v>
      </c>
      <c r="F142" s="104" t="s">
        <v>1088</v>
      </c>
      <c r="G142" s="104" t="s">
        <v>1089</v>
      </c>
      <c r="H142" s="104" t="s">
        <v>1090</v>
      </c>
      <c r="I142" s="104" t="s">
        <v>1091</v>
      </c>
      <c r="J142" s="104"/>
      <c r="K142" s="99" t="s">
        <v>1092</v>
      </c>
      <c r="M142" s="99">
        <v>3166013046</v>
      </c>
    </row>
    <row r="143" spans="1:13" x14ac:dyDescent="0.25">
      <c r="A143" s="102">
        <v>1143835223</v>
      </c>
      <c r="B143" s="109">
        <v>190773</v>
      </c>
      <c r="C143" s="99" t="s">
        <v>117</v>
      </c>
      <c r="D143" s="104" t="s">
        <v>1093</v>
      </c>
      <c r="E143" s="104" t="s">
        <v>1094</v>
      </c>
      <c r="F143" s="104" t="s">
        <v>1095</v>
      </c>
      <c r="G143" s="104" t="s">
        <v>1096</v>
      </c>
      <c r="H143" s="104" t="s">
        <v>1097</v>
      </c>
      <c r="I143" s="104" t="s">
        <v>1098</v>
      </c>
      <c r="J143" s="104"/>
      <c r="K143" s="99" t="s">
        <v>1099</v>
      </c>
      <c r="M143" s="99">
        <v>3206749108</v>
      </c>
    </row>
    <row r="144" spans="1:13" x14ac:dyDescent="0.25">
      <c r="A144" s="102">
        <v>1144027183</v>
      </c>
      <c r="B144" s="109">
        <v>190471</v>
      </c>
      <c r="C144" s="99" t="s">
        <v>148</v>
      </c>
      <c r="D144" s="104" t="s">
        <v>1100</v>
      </c>
      <c r="E144" s="104" t="s">
        <v>1101</v>
      </c>
      <c r="F144" s="104" t="s">
        <v>1102</v>
      </c>
      <c r="G144" s="104" t="s">
        <v>1103</v>
      </c>
      <c r="H144" s="104" t="s">
        <v>1104</v>
      </c>
      <c r="I144" s="104" t="s">
        <v>1105</v>
      </c>
      <c r="J144" s="104"/>
      <c r="K144" s="99" t="s">
        <v>1106</v>
      </c>
    </row>
    <row r="145" spans="1:13" x14ac:dyDescent="0.25">
      <c r="A145" s="102">
        <v>1144047327</v>
      </c>
      <c r="B145" s="109">
        <v>190595</v>
      </c>
      <c r="C145" s="99" t="s">
        <v>90</v>
      </c>
      <c r="D145" s="104" t="s">
        <v>1107</v>
      </c>
      <c r="E145" s="104" t="s">
        <v>1108</v>
      </c>
      <c r="F145" s="104" t="s">
        <v>1109</v>
      </c>
      <c r="G145" s="104" t="s">
        <v>1110</v>
      </c>
      <c r="H145" s="104" t="s">
        <v>1111</v>
      </c>
      <c r="I145" s="104" t="s">
        <v>1112</v>
      </c>
      <c r="J145" s="104"/>
      <c r="K145" s="99" t="s">
        <v>1113</v>
      </c>
    </row>
    <row r="146" spans="1:13" x14ac:dyDescent="0.25">
      <c r="A146" s="102">
        <v>1144059675</v>
      </c>
      <c r="B146" s="109">
        <v>190926</v>
      </c>
      <c r="C146" s="99" t="s">
        <v>127</v>
      </c>
      <c r="D146" s="104" t="s">
        <v>1114</v>
      </c>
      <c r="E146" s="104" t="s">
        <v>1115</v>
      </c>
      <c r="F146" s="104" t="s">
        <v>1116</v>
      </c>
      <c r="G146" s="104" t="s">
        <v>1117</v>
      </c>
      <c r="H146" s="104" t="s">
        <v>1118</v>
      </c>
      <c r="I146" s="104" t="s">
        <v>1119</v>
      </c>
      <c r="J146" s="104"/>
      <c r="K146" s="99" t="s">
        <v>1120</v>
      </c>
    </row>
    <row r="147" spans="1:13" x14ac:dyDescent="0.25">
      <c r="A147" s="102">
        <v>1144090896</v>
      </c>
      <c r="B147" s="109">
        <v>190862</v>
      </c>
      <c r="C147" s="99" t="s">
        <v>153</v>
      </c>
      <c r="D147" s="104" t="s">
        <v>1121</v>
      </c>
      <c r="E147" s="104" t="s">
        <v>1122</v>
      </c>
      <c r="F147" s="104" t="s">
        <v>1123</v>
      </c>
      <c r="G147" s="104" t="s">
        <v>1124</v>
      </c>
      <c r="H147" s="104" t="s">
        <v>1125</v>
      </c>
      <c r="I147" s="104" t="s">
        <v>1126</v>
      </c>
      <c r="J147" s="104"/>
      <c r="K147" s="99" t="s">
        <v>1127</v>
      </c>
      <c r="M147" s="99">
        <v>3167585794</v>
      </c>
    </row>
    <row r="148" spans="1:13" x14ac:dyDescent="0.25">
      <c r="A148" s="102">
        <v>1144151182</v>
      </c>
      <c r="B148" s="109">
        <v>190875</v>
      </c>
      <c r="C148" s="99" t="s">
        <v>132</v>
      </c>
      <c r="D148" s="104" t="s">
        <v>1128</v>
      </c>
      <c r="E148" s="104" t="s">
        <v>1129</v>
      </c>
      <c r="F148" s="104" t="s">
        <v>1130</v>
      </c>
      <c r="G148" s="104" t="s">
        <v>1131</v>
      </c>
      <c r="H148" s="104" t="s">
        <v>1132</v>
      </c>
      <c r="I148" s="104" t="s">
        <v>1133</v>
      </c>
      <c r="J148" s="104"/>
      <c r="K148" s="99" t="s">
        <v>1134</v>
      </c>
      <c r="M148" s="99">
        <v>3185858063</v>
      </c>
    </row>
    <row r="149" spans="1:13" x14ac:dyDescent="0.25">
      <c r="A149" s="102">
        <v>1144163342</v>
      </c>
      <c r="B149" s="109">
        <v>190907</v>
      </c>
      <c r="C149" s="99" t="s">
        <v>133</v>
      </c>
      <c r="D149" s="104" t="s">
        <v>1135</v>
      </c>
      <c r="E149" s="104" t="s">
        <v>1136</v>
      </c>
      <c r="F149" s="104" t="s">
        <v>1137</v>
      </c>
      <c r="G149" s="104" t="s">
        <v>1138</v>
      </c>
      <c r="H149" s="104" t="s">
        <v>1139</v>
      </c>
      <c r="I149" s="104" t="s">
        <v>1140</v>
      </c>
      <c r="J149" s="104"/>
      <c r="K149" s="99" t="s">
        <v>1141</v>
      </c>
      <c r="M149" s="99">
        <v>3183271107</v>
      </c>
    </row>
    <row r="150" spans="1:13" x14ac:dyDescent="0.25">
      <c r="A150" s="102">
        <v>1144167979</v>
      </c>
      <c r="B150" s="109">
        <v>190888</v>
      </c>
      <c r="C150" s="99" t="s">
        <v>128</v>
      </c>
      <c r="D150" s="104" t="s">
        <v>1142</v>
      </c>
      <c r="E150" s="104" t="s">
        <v>1143</v>
      </c>
      <c r="F150" s="104" t="s">
        <v>1144</v>
      </c>
      <c r="G150" s="104" t="s">
        <v>1145</v>
      </c>
      <c r="H150" s="104" t="s">
        <v>1146</v>
      </c>
      <c r="I150" s="104" t="s">
        <v>1147</v>
      </c>
      <c r="J150" s="104"/>
      <c r="K150" s="99" t="s">
        <v>1148</v>
      </c>
      <c r="M150" s="99">
        <v>3188889802</v>
      </c>
    </row>
    <row r="151" spans="1:13" x14ac:dyDescent="0.25">
      <c r="A151" s="102">
        <v>1151940506</v>
      </c>
      <c r="B151" s="109">
        <v>190511</v>
      </c>
      <c r="C151" s="99" t="s">
        <v>80</v>
      </c>
      <c r="D151" s="104" t="s">
        <v>1149</v>
      </c>
      <c r="E151" s="104" t="s">
        <v>1150</v>
      </c>
      <c r="F151" s="104" t="s">
        <v>1151</v>
      </c>
      <c r="G151" s="104" t="s">
        <v>1152</v>
      </c>
      <c r="H151" s="104" t="s">
        <v>1153</v>
      </c>
      <c r="I151" s="104" t="s">
        <v>1154</v>
      </c>
      <c r="J151" s="104"/>
      <c r="K151" s="99" t="s">
        <v>1155</v>
      </c>
      <c r="M151" s="99">
        <v>3137982872</v>
      </c>
    </row>
    <row r="152" spans="1:13" x14ac:dyDescent="0.25">
      <c r="A152" s="102">
        <v>1151956801</v>
      </c>
      <c r="B152" s="109">
        <v>190934</v>
      </c>
      <c r="C152" s="99" t="s">
        <v>141</v>
      </c>
      <c r="D152" s="104" t="s">
        <v>1156</v>
      </c>
      <c r="E152" s="104" t="s">
        <v>1157</v>
      </c>
      <c r="F152" s="104" t="s">
        <v>1158</v>
      </c>
      <c r="G152" s="104" t="s">
        <v>1159</v>
      </c>
      <c r="H152" s="104" t="s">
        <v>1160</v>
      </c>
      <c r="I152" s="104" t="s">
        <v>1161</v>
      </c>
      <c r="J152" s="104"/>
      <c r="K152" s="99" t="s">
        <v>1162</v>
      </c>
      <c r="M152" s="99">
        <v>3147287865</v>
      </c>
    </row>
    <row r="155" spans="1:13" ht="15.75" thickBot="1" x14ac:dyDescent="0.3"/>
    <row r="156" spans="1:13" ht="15.75" thickBot="1" x14ac:dyDescent="0.3">
      <c r="D156" s="118" t="s">
        <v>1260</v>
      </c>
      <c r="E156" s="119"/>
      <c r="F156" s="119"/>
      <c r="G156" s="119"/>
      <c r="H156" s="119"/>
      <c r="I156" s="119"/>
      <c r="J156" s="120"/>
    </row>
    <row r="157" spans="1:13" x14ac:dyDescent="0.25">
      <c r="D157" s="113">
        <v>1</v>
      </c>
      <c r="E157" s="113">
        <v>2</v>
      </c>
      <c r="F157" s="113">
        <v>3</v>
      </c>
      <c r="G157" s="113">
        <v>4</v>
      </c>
      <c r="H157" s="113">
        <v>5</v>
      </c>
      <c r="I157" s="113">
        <v>6</v>
      </c>
      <c r="J157" s="113">
        <v>7</v>
      </c>
    </row>
    <row r="158" spans="1:13" x14ac:dyDescent="0.25">
      <c r="D158" s="111">
        <v>151</v>
      </c>
      <c r="E158" s="111">
        <v>921</v>
      </c>
      <c r="F158" s="111">
        <v>936</v>
      </c>
      <c r="G158" s="111">
        <v>951</v>
      </c>
      <c r="H158" s="111">
        <v>966</v>
      </c>
      <c r="I158" s="111">
        <v>981</v>
      </c>
      <c r="J158" s="111">
        <v>996</v>
      </c>
    </row>
    <row r="159" spans="1:13" x14ac:dyDescent="0.25">
      <c r="D159" s="111">
        <v>303</v>
      </c>
      <c r="E159" s="111">
        <v>922</v>
      </c>
      <c r="F159" s="111">
        <v>937</v>
      </c>
      <c r="G159" s="111">
        <v>952</v>
      </c>
      <c r="H159" s="111">
        <v>967</v>
      </c>
      <c r="I159" s="111">
        <v>982</v>
      </c>
      <c r="J159" s="111">
        <v>997</v>
      </c>
    </row>
    <row r="160" spans="1:13" x14ac:dyDescent="0.25">
      <c r="D160" s="111">
        <v>455</v>
      </c>
      <c r="E160" s="111">
        <v>923</v>
      </c>
      <c r="F160" s="111">
        <v>938</v>
      </c>
      <c r="G160" s="111">
        <v>953</v>
      </c>
      <c r="H160" s="111">
        <v>968</v>
      </c>
      <c r="I160" s="111">
        <v>983</v>
      </c>
      <c r="J160" s="111">
        <v>998</v>
      </c>
    </row>
    <row r="161" spans="4:10" x14ac:dyDescent="0.25">
      <c r="D161" s="111">
        <v>607</v>
      </c>
      <c r="E161" s="111">
        <v>924</v>
      </c>
      <c r="F161" s="111">
        <v>939</v>
      </c>
      <c r="G161" s="111">
        <v>954</v>
      </c>
      <c r="H161" s="111">
        <v>969</v>
      </c>
      <c r="I161" s="111">
        <v>984</v>
      </c>
      <c r="J161" s="111">
        <v>999</v>
      </c>
    </row>
    <row r="162" spans="4:10" x14ac:dyDescent="0.25">
      <c r="D162" s="111">
        <v>759</v>
      </c>
      <c r="E162" s="111">
        <v>925</v>
      </c>
      <c r="F162" s="111">
        <v>940</v>
      </c>
      <c r="G162" s="111">
        <v>955</v>
      </c>
      <c r="H162" s="111">
        <v>970</v>
      </c>
      <c r="I162" s="111">
        <v>985</v>
      </c>
      <c r="J162" s="112"/>
    </row>
    <row r="163" spans="4:10" x14ac:dyDescent="0.25">
      <c r="D163" s="111">
        <v>911</v>
      </c>
      <c r="E163" s="111">
        <v>926</v>
      </c>
      <c r="F163" s="111">
        <v>941</v>
      </c>
      <c r="G163" s="111">
        <v>956</v>
      </c>
      <c r="H163" s="111">
        <v>971</v>
      </c>
      <c r="I163" s="111">
        <v>986</v>
      </c>
      <c r="J163" s="112"/>
    </row>
    <row r="164" spans="4:10" x14ac:dyDescent="0.25">
      <c r="D164" s="111">
        <v>912</v>
      </c>
      <c r="E164" s="111">
        <v>927</v>
      </c>
      <c r="F164" s="111">
        <v>942</v>
      </c>
      <c r="G164" s="111">
        <v>957</v>
      </c>
      <c r="H164" s="111">
        <v>972</v>
      </c>
      <c r="I164" s="111">
        <v>987</v>
      </c>
      <c r="J164" s="112"/>
    </row>
    <row r="165" spans="4:10" x14ac:dyDescent="0.25">
      <c r="D165" s="111">
        <v>913</v>
      </c>
      <c r="E165" s="111">
        <v>928</v>
      </c>
      <c r="F165" s="111">
        <v>943</v>
      </c>
      <c r="G165" s="111">
        <v>958</v>
      </c>
      <c r="H165" s="111">
        <v>973</v>
      </c>
      <c r="I165" s="111">
        <v>988</v>
      </c>
      <c r="J165" s="112"/>
    </row>
    <row r="166" spans="4:10" x14ac:dyDescent="0.25">
      <c r="D166" s="111">
        <v>914</v>
      </c>
      <c r="E166" s="111">
        <v>929</v>
      </c>
      <c r="F166" s="111">
        <v>944</v>
      </c>
      <c r="G166" s="111">
        <v>959</v>
      </c>
      <c r="H166" s="111">
        <v>974</v>
      </c>
      <c r="I166" s="111">
        <v>989</v>
      </c>
      <c r="J166" s="112"/>
    </row>
    <row r="167" spans="4:10" x14ac:dyDescent="0.25">
      <c r="D167" s="111">
        <v>915</v>
      </c>
      <c r="E167" s="111">
        <v>930</v>
      </c>
      <c r="F167" s="111">
        <v>945</v>
      </c>
      <c r="G167" s="111">
        <v>960</v>
      </c>
      <c r="H167" s="111">
        <v>975</v>
      </c>
      <c r="I167" s="111">
        <v>990</v>
      </c>
      <c r="J167" s="112"/>
    </row>
    <row r="168" spans="4:10" x14ac:dyDescent="0.25">
      <c r="D168" s="111">
        <v>916</v>
      </c>
      <c r="E168" s="111">
        <v>931</v>
      </c>
      <c r="F168" s="111">
        <v>946</v>
      </c>
      <c r="G168" s="111">
        <v>961</v>
      </c>
      <c r="H168" s="111">
        <v>976</v>
      </c>
      <c r="I168" s="111">
        <v>991</v>
      </c>
      <c r="J168" s="112"/>
    </row>
    <row r="169" spans="4:10" x14ac:dyDescent="0.25">
      <c r="D169" s="111">
        <v>917</v>
      </c>
      <c r="E169" s="111">
        <v>932</v>
      </c>
      <c r="F169" s="111">
        <v>947</v>
      </c>
      <c r="G169" s="111">
        <v>962</v>
      </c>
      <c r="H169" s="111">
        <v>977</v>
      </c>
      <c r="I169" s="111">
        <v>992</v>
      </c>
      <c r="J169" s="112"/>
    </row>
    <row r="170" spans="4:10" x14ac:dyDescent="0.25">
      <c r="D170" s="111">
        <v>918</v>
      </c>
      <c r="E170" s="111">
        <v>933</v>
      </c>
      <c r="F170" s="111">
        <v>948</v>
      </c>
      <c r="G170" s="111">
        <v>963</v>
      </c>
      <c r="H170" s="111">
        <v>978</v>
      </c>
      <c r="I170" s="111">
        <v>993</v>
      </c>
      <c r="J170" s="112"/>
    </row>
    <row r="171" spans="4:10" x14ac:dyDescent="0.25">
      <c r="D171" s="111">
        <v>919</v>
      </c>
      <c r="E171" s="111">
        <v>934</v>
      </c>
      <c r="F171" s="111">
        <v>949</v>
      </c>
      <c r="G171" s="111">
        <v>964</v>
      </c>
      <c r="H171" s="111">
        <v>979</v>
      </c>
      <c r="I171" s="111">
        <v>994</v>
      </c>
      <c r="J171" s="112"/>
    </row>
    <row r="172" spans="4:10" x14ac:dyDescent="0.25">
      <c r="D172" s="111">
        <v>920</v>
      </c>
      <c r="E172" s="111">
        <v>935</v>
      </c>
      <c r="F172" s="111">
        <v>950</v>
      </c>
      <c r="G172" s="111">
        <v>965</v>
      </c>
      <c r="H172" s="111">
        <v>980</v>
      </c>
      <c r="I172" s="111">
        <v>995</v>
      </c>
      <c r="J172" s="112"/>
    </row>
  </sheetData>
  <sheetProtection algorithmName="SHA-512" hashValue="AtJ73dGzSs5dAsB68asivYFOLBw92yzDmKsi/N9Mz9ks8S4zGWd+RuItKhtG4vez99z90lZOr4ck+zFQ2F1yJQ==" saltValue="yy8tnPDJgy5Uw2d0H7hb+A==" spinCount="100000" sheet="1" objects="1" scenarios="1"/>
  <sortState ref="A2:L152">
    <sortCondition ref="A2:A152"/>
  </sortState>
  <mergeCells count="1">
    <mergeCell ref="D156:J1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CONSULTA</vt:lpstr>
      <vt:lpstr>Plantilla</vt:lpstr>
      <vt:lpstr>Sorteo 2024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2024-12-06T16:13:59Z</dcterms:modified>
</cp:coreProperties>
</file>