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ub de empleados Manuelita\"/>
    </mc:Choice>
  </mc:AlternateContent>
  <xr:revisionPtr revIDLastSave="0" documentId="13_ncr:1_{56707C3C-C28D-494E-BD59-A58456584F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ULTA" sheetId="1" r:id="rId1"/>
    <sheet name="plantilla" sheetId="2" state="hidden" r:id="rId2"/>
    <sheet name="BBDD" sheetId="3" state="hidden" r:id="rId3"/>
  </sheets>
  <definedNames>
    <definedName name="_xlnm._FilterDatabase" localSheetId="2" hidden="1">BBDD!$A$1:$V$199</definedName>
    <definedName name="_xlnm._FilterDatabase" localSheetId="1" hidden="1">plantilla!$A$5:$J$181</definedName>
    <definedName name="_xlnm.Print_Area" localSheetId="0">CONSULTA!$A$1:$E$21</definedName>
    <definedName name="_xlnm.Print_Area">CONSULTA!$B$1:$D$20</definedName>
    <definedName name="MESES">#REF!</definedName>
    <definedName name="print2">#REF!</definedName>
    <definedName name="QUINCENA">#REF!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J169" i="2" l="1"/>
  <c r="J9" i="2"/>
  <c r="J8" i="2"/>
  <c r="B21" i="1" l="1"/>
  <c r="D19" i="1"/>
  <c r="D16" i="1"/>
  <c r="D15" i="1"/>
  <c r="C18" i="1"/>
  <c r="C10" i="1" l="1"/>
  <c r="H2" i="2" l="1"/>
  <c r="D2" i="2"/>
  <c r="D20" i="1" l="1"/>
  <c r="C15" i="1" l="1"/>
  <c r="A3" i="3" l="1"/>
  <c r="A4" i="3" s="1"/>
  <c r="A6" i="3" l="1"/>
  <c r="A7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C11" i="1"/>
  <c r="C17" i="1"/>
  <c r="C16" i="1"/>
  <c r="A24" i="3" l="1"/>
  <c r="A25" i="3" s="1"/>
  <c r="A26" i="3" s="1"/>
  <c r="A27" i="3" s="1"/>
  <c r="A28" i="3" s="1"/>
  <c r="A29" i="3" s="1"/>
  <c r="A30" i="3" s="1"/>
  <c r="C20" i="1"/>
  <c r="A32" i="3" l="1"/>
  <c r="A33" i="3" s="1"/>
  <c r="A34" i="3" s="1"/>
  <c r="A35" i="3" s="1"/>
  <c r="A36" i="3" s="1"/>
  <c r="A37" i="3" s="1"/>
  <c r="A38" i="3" s="1"/>
  <c r="A39" i="3" s="1"/>
  <c r="A41" i="3" l="1"/>
  <c r="A42" i="3" s="1"/>
  <c r="A43" i="3" s="1"/>
  <c r="A44" i="3" s="1"/>
  <c r="A45" i="3" s="1"/>
  <c r="A46" i="3" s="1"/>
  <c r="A47" i="3" s="1"/>
  <c r="A48" i="3" l="1"/>
  <c r="A49" i="3" s="1"/>
  <c r="A50" i="3" s="1"/>
  <c r="A51" i="3" s="1"/>
  <c r="A52" i="3" s="1"/>
  <c r="A53" i="3" s="1"/>
  <c r="A55" i="3" s="1"/>
  <c r="A58" i="3" l="1"/>
  <c r="A59" i="3" s="1"/>
  <c r="A60" i="3" s="1"/>
  <c r="A61" i="3" s="1"/>
  <c r="A62" i="3" s="1"/>
  <c r="A65" i="3" s="1"/>
  <c r="A66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7" i="3" s="1"/>
  <c r="A168" i="3" s="1"/>
  <c r="A169" i="3" s="1"/>
  <c r="A170" i="3" s="1"/>
  <c r="A171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4" i="3" l="1"/>
  <c r="A185" i="3" s="1"/>
  <c r="A187" i="3" s="1"/>
  <c r="A188" i="3" s="1"/>
  <c r="A189" i="3" s="1"/>
  <c r="A190" i="3" l="1"/>
  <c r="A191" i="3" s="1"/>
  <c r="A192" i="3" s="1"/>
  <c r="A193" i="3" s="1"/>
  <c r="A194" i="3" s="1"/>
  <c r="A195" i="3" s="1"/>
  <c r="A197" i="3" s="1"/>
  <c r="A19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GLORIA LUCIA</author>
  </authors>
  <commentList>
    <comment ref="D2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a partir de Feb 1 de 2020</t>
        </r>
      </text>
    </comment>
    <comment ref="D22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Descuentos por IMSA a partir de Ene 30 de 2020
A partir de Feb2020 _Expatriado PERU</t>
        </r>
      </text>
    </comment>
    <comment ref="D22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Retirado de Mansa el 7-feb-2020</t>
        </r>
      </text>
    </comment>
    <comment ref="D22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a partir de la 2da qna de febrero 2020 (informaron el 14-feb y correo es del 4-feb)</t>
        </r>
      </text>
    </comment>
    <comment ref="D22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a partir de Feb 16 de 2020 (envió correo el 3-feb pero informaron del mismo el 18-feb)</t>
        </r>
      </text>
    </comment>
    <comment ref="D22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Se retira del Club a partir del 21 de febrero de 2020</t>
        </r>
      </text>
    </comment>
    <comment ref="D228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a partir de 16-02-2020</t>
        </r>
      </text>
    </comment>
    <comment ref="D22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por pensión a partir de marzo 2020.</t>
        </r>
      </text>
    </comment>
    <comment ref="D230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Retirada de Mansa a partir del 28-feb-2020.</t>
        </r>
      </text>
    </comment>
    <comment ref="D232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Pensionado a partir de Mayo de 2020</t>
        </r>
      </text>
    </comment>
    <comment ref="D23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Retirado de Mansa a partir de May 31 de 2020</t>
        </r>
      </text>
    </comment>
    <comment ref="D23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Retirado de Mansa a partir de Jun 13 de 2020</t>
        </r>
      </text>
    </comment>
    <comment ref="D235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Retiro voluntario del Club de EE a partir de Jul 30 de 2020.  Email 21-Jul-2020</t>
        </r>
      </text>
    </comment>
    <comment ref="D252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Ingresó a partir de Mar 1 de 2020.  Email 27-02-2020 Bodega de Empaque y Almacenamiento</t>
        </r>
      </text>
    </comment>
    <comment ref="D25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GLV:</t>
        </r>
        <r>
          <rPr>
            <sz val="9"/>
            <color indexed="81"/>
            <rFont val="Tahoma"/>
            <family val="2"/>
          </rPr>
          <t xml:space="preserve">
Ingresó a partir de Mar 1 de 2020.  Email 27-02-2020 Proveedores de Caña</t>
        </r>
      </text>
    </comment>
  </commentList>
</comments>
</file>

<file path=xl/sharedStrings.xml><?xml version="1.0" encoding="utf-8"?>
<sst xmlns="http://schemas.openxmlformats.org/spreadsheetml/2006/main" count="2538" uniqueCount="1229">
  <si>
    <t>FICHA</t>
  </si>
  <si>
    <t>NOMBRE Y APELLIDOS</t>
  </si>
  <si>
    <t>DETALLE CONCEPTO</t>
  </si>
  <si>
    <t>PRESTAMO</t>
  </si>
  <si>
    <t>COMPRA DE MERCANCIAS Y SERVICIOS</t>
  </si>
  <si>
    <t>INTERESES</t>
  </si>
  <si>
    <t>CUOTA SOSTENIMIENTO</t>
  </si>
  <si>
    <t>TOTAL</t>
  </si>
  <si>
    <t>VALORES</t>
  </si>
  <si>
    <t>DESCONTADOS</t>
  </si>
  <si>
    <t>SALDOS</t>
  </si>
  <si>
    <t>POR PAGAR</t>
  </si>
  <si>
    <t>DETALLE DE DESCUENTOS</t>
  </si>
  <si>
    <t>CEDULA</t>
  </si>
  <si>
    <t>Carlos Andres Posada Yusti</t>
  </si>
  <si>
    <t>Hernando Peñaranda Alegrías</t>
  </si>
  <si>
    <t>Fernando Ramirez Espinal</t>
  </si>
  <si>
    <t>Gildardo Rosero Montes</t>
  </si>
  <si>
    <t>Mauricio Mejía Barreto</t>
  </si>
  <si>
    <t>Otoniel Vidal Cortés</t>
  </si>
  <si>
    <t>Wilmar Jurado Maldonado</t>
  </si>
  <si>
    <t>Jorge Enrique Rodriguez Tobar</t>
  </si>
  <si>
    <t>Carlos Enrique Lerma Chávarro</t>
  </si>
  <si>
    <t>Oscar Escobar E</t>
  </si>
  <si>
    <t>Luis Eduardo Astudillo</t>
  </si>
  <si>
    <t>Orlando Florez Villegas</t>
  </si>
  <si>
    <t>Orlando Marmolejo Gil</t>
  </si>
  <si>
    <t>Jaime Vélez Bocanegra</t>
  </si>
  <si>
    <t>Hector Fabio García Jaramillo</t>
  </si>
  <si>
    <t>Manuel Antonio Parrado Ruiz</t>
  </si>
  <si>
    <t>Maritsol Arce Rojas</t>
  </si>
  <si>
    <t>Maricela Martínez Alvarez</t>
  </si>
  <si>
    <t>Amanda Lucía Durán Cubillos</t>
  </si>
  <si>
    <t>Maria Fernanda Jiménez García</t>
  </si>
  <si>
    <t>Dioselina Narváez</t>
  </si>
  <si>
    <t>Aceneth Bocanegra Peña</t>
  </si>
  <si>
    <t>Ana Lucía López Toro</t>
  </si>
  <si>
    <t>Ana Cecilia Campos Roa</t>
  </si>
  <si>
    <t>Odilia Hernández Prieto</t>
  </si>
  <si>
    <t>Mariela Leuro</t>
  </si>
  <si>
    <t>Maria del Carmen Mora Rico</t>
  </si>
  <si>
    <t>Sandra Rocío Díaz</t>
  </si>
  <si>
    <t>Nhora Yency Díaz Rosero</t>
  </si>
  <si>
    <t>Maria Fernanda Lara Gonzalez</t>
  </si>
  <si>
    <t>Dora Stella Palma Coral</t>
  </si>
  <si>
    <t>Jaime Alberto Lara Patiño</t>
  </si>
  <si>
    <t>Juan Carlos Munévar Pérez</t>
  </si>
  <si>
    <t>Julio Cesar Benitez Barragán</t>
  </si>
  <si>
    <t>Alexander Sanabria Novoa</t>
  </si>
  <si>
    <t>Diego Fernando Escobar Durán</t>
  </si>
  <si>
    <t>Marco Daniel Zambrano Moreno</t>
  </si>
  <si>
    <t>Robinson Alarcon Acuña</t>
  </si>
  <si>
    <t>Maria del Pilar Campo Torres</t>
  </si>
  <si>
    <t>DESC CUOTA</t>
  </si>
  <si>
    <t>CUOTA</t>
  </si>
  <si>
    <t>IMPLEMENTOS</t>
  </si>
  <si>
    <t>SOST</t>
  </si>
  <si>
    <t>SALDO</t>
  </si>
  <si>
    <t>Maria Liliana Hincapié Corrales</t>
  </si>
  <si>
    <t>Pedro Alfredo Orejuela Carmona</t>
  </si>
  <si>
    <t>Octavio Iván Trujillo Palacios</t>
  </si>
  <si>
    <t>Abraham Díaz Roa</t>
  </si>
  <si>
    <t>Elver Alexander Rubial Carvajal</t>
  </si>
  <si>
    <t>Jhon Jairo Andrade Granada</t>
  </si>
  <si>
    <t>Maria del Rosario Ruales Otero</t>
  </si>
  <si>
    <t>NOMBRE PERSONA</t>
  </si>
  <si>
    <t>Maritza Aulestia Urrea</t>
  </si>
  <si>
    <t>Luis Armando Riveros Amorteguí</t>
  </si>
  <si>
    <t>Germán Alfredo Aya Morales</t>
  </si>
  <si>
    <t>Gentil Góngora Castañeda</t>
  </si>
  <si>
    <t>Henry Andrés Morales Pescador</t>
  </si>
  <si>
    <t>Jorge Iván González Aparicio</t>
  </si>
  <si>
    <t>Anthony Eduardo Arana Silva</t>
  </si>
  <si>
    <t>Fausto Mendoza Muriel</t>
  </si>
  <si>
    <t>Arney de Jesús Díaz Henao</t>
  </si>
  <si>
    <t>Emilio Antonio Molina Mejía</t>
  </si>
  <si>
    <t>Horacio Torres Castaño</t>
  </si>
  <si>
    <t>José Quennis Arteaga Mosquera</t>
  </si>
  <si>
    <t>Flavio Hebert Erazo Hurtado</t>
  </si>
  <si>
    <t>Diego Fernando Muñoz Rengifo</t>
  </si>
  <si>
    <t>Jesús A Sánchez Sánchez</t>
  </si>
  <si>
    <t>Carlos Julio Sarria Muñoz</t>
  </si>
  <si>
    <t>Carlos Arturo Tenorio Martínez</t>
  </si>
  <si>
    <t>Carolina Rugeles Silva</t>
  </si>
  <si>
    <t>Martha Isabel Terreros Wilches</t>
  </si>
  <si>
    <t>Magdalena Santiago Buendía</t>
  </si>
  <si>
    <t>Carmen Cecilia Carmona Zuluaga</t>
  </si>
  <si>
    <t>Victoria Andrea López Morales</t>
  </si>
  <si>
    <t>Alejandro de Jesús Bernal Alvarez</t>
  </si>
  <si>
    <t>Pastor Harvey Yusti Belalcázar</t>
  </si>
  <si>
    <t>Héctor Colón López Arévalo</t>
  </si>
  <si>
    <t>Juan Carlos Parra Perea</t>
  </si>
  <si>
    <t>Diego Fernando Vivas Tamayo</t>
  </si>
  <si>
    <t>Gustavo Adolfo Osorio Ortega</t>
  </si>
  <si>
    <t>Luis Guillermo Amú Caicedo</t>
  </si>
  <si>
    <t>Armando de Jesús Betancur Rios</t>
  </si>
  <si>
    <t>CORPORACION CLUB DE EMPLEADOS MANUELITA</t>
  </si>
  <si>
    <t>Juan David Medina Hurtado</t>
  </si>
  <si>
    <t>Leivy Pérez Morales</t>
  </si>
  <si>
    <t>Carlos Armando Morales V</t>
  </si>
  <si>
    <t>Carlos Arturo Escobar Romero</t>
  </si>
  <si>
    <t>Roosemberg Polanco Banderas</t>
  </si>
  <si>
    <t>Hernando Robledo Gaona</t>
  </si>
  <si>
    <t>José Robiro Rengifo Alvarez</t>
  </si>
  <si>
    <t>Maria Juliana Pomés Pizarro</t>
  </si>
  <si>
    <t>Armando Orozco Tulande</t>
  </si>
  <si>
    <t>Mariluz Pérez Figueroa</t>
  </si>
  <si>
    <t>Carlos Arturo Torres Rodriguez</t>
  </si>
  <si>
    <t>Mayra Alejandra León Trujillo</t>
  </si>
  <si>
    <t>Geovanna Andrea León Trujillo</t>
  </si>
  <si>
    <t>Dayan Valeria Gómez Montes</t>
  </si>
  <si>
    <t>PENDIENTES</t>
  </si>
  <si>
    <t>Helmer Alpala Coral</t>
  </si>
  <si>
    <t>Carlos Eduardo Pérez Céspedes</t>
  </si>
  <si>
    <t>Diana Maria Noreña Gil</t>
  </si>
  <si>
    <t>Liliana Agudelo Rivera</t>
  </si>
  <si>
    <t>Edwin González Urquijo</t>
  </si>
  <si>
    <t>Maria Irene Romero Ochoa</t>
  </si>
  <si>
    <t>Marisela Delgado Jamauca</t>
  </si>
  <si>
    <t>Gloria Eugenia Medellín Sánchez</t>
  </si>
  <si>
    <t>Oscar Mauricio González Holguin</t>
  </si>
  <si>
    <t>Oscar David Sinisterra Angulo</t>
  </si>
  <si>
    <t>James Mauricio Portillo García</t>
  </si>
  <si>
    <t>XXXXX</t>
  </si>
  <si>
    <t>Jaime Londoño M</t>
  </si>
  <si>
    <t>Leiser R Varela M</t>
  </si>
  <si>
    <t>Alberto Escobar S</t>
  </si>
  <si>
    <t>Deisy Aydeé Pérez Trujillo</t>
  </si>
  <si>
    <t>William Orlando Avila Rios</t>
  </si>
  <si>
    <t>John Jaime Estrada López</t>
  </si>
  <si>
    <t>Marco Antonio Domínguez Angarita</t>
  </si>
  <si>
    <t>Sebastian Londoño Arango</t>
  </si>
  <si>
    <t>Juan Esteban Martínez Duque</t>
  </si>
  <si>
    <t>Marilú Romero Cerquera</t>
  </si>
  <si>
    <t>Javier Ernesto Cortés Suárez</t>
  </si>
  <si>
    <t>José Clemente Goyes Martínez</t>
  </si>
  <si>
    <t>Julieth Hernández Gutierrez</t>
  </si>
  <si>
    <t>Julio Cesar Cataño Ñañez</t>
  </si>
  <si>
    <t>Maria Dayana García Bohórquez</t>
  </si>
  <si>
    <t>Martha Lucia Rodriguez García</t>
  </si>
  <si>
    <t>Benjamin Olave Caicedo</t>
  </si>
  <si>
    <t>Daniel Felipe Betancourt Yepes</t>
  </si>
  <si>
    <t>Camilo Andrés López Núñez</t>
  </si>
  <si>
    <t>Carlos Andrés Pérez Florez</t>
  </si>
  <si>
    <t>Jenny Muñoz Franco</t>
  </si>
  <si>
    <t>Victor Manuel Grajales Herrera</t>
  </si>
  <si>
    <t>Rodrigo Alberto Belalcázar Hernández</t>
  </si>
  <si>
    <t>Carlos Humberto Sevilla Montenegro</t>
  </si>
  <si>
    <t>Francesco Paolo Giovanelli Eder</t>
  </si>
  <si>
    <t>Francisco Javier Domínguez Martínez</t>
  </si>
  <si>
    <t>Rosa Elena Ramirez Charjuelán</t>
  </si>
  <si>
    <t>Martha Lucía Zamorano Velasquez</t>
  </si>
  <si>
    <t>Amanda Irma Perdomo Toro</t>
  </si>
  <si>
    <t>Carmen Elizabeth Rodriguez Rubio</t>
  </si>
  <si>
    <t>Norma Constanza Arbelaez Herrera</t>
  </si>
  <si>
    <t>Luis Alejandro Canales Hemelberg</t>
  </si>
  <si>
    <t>Richard Alberto Rodriguez Pedreros</t>
  </si>
  <si>
    <t>Carlos Felipe Murgueitio Rivera</t>
  </si>
  <si>
    <t>Jaime Alexander González Alarcón</t>
  </si>
  <si>
    <t>Camilo Eduardo Macías Mora</t>
  </si>
  <si>
    <t>Angela Paola Fiquitiva Ruiz</t>
  </si>
  <si>
    <t>Mauryn Lizeth Rey Candamil</t>
  </si>
  <si>
    <t>Fredy Román Solano Jiménez</t>
  </si>
  <si>
    <t>Carlos Andrés Ordoñez Saavedra</t>
  </si>
  <si>
    <t>Gilberto Gómez Durán</t>
  </si>
  <si>
    <t>Aristobulo Ramirez Gil</t>
  </si>
  <si>
    <t>Luis Gabriel Galindo Sánchez</t>
  </si>
  <si>
    <t>Maria Alejandra Camayo Agredo</t>
  </si>
  <si>
    <t>Ext</t>
  </si>
  <si>
    <t>e-mail</t>
  </si>
  <si>
    <t>Cel</t>
  </si>
  <si>
    <t>Apellido 1</t>
  </si>
  <si>
    <t>Apellido 2</t>
  </si>
  <si>
    <t>Nombres</t>
  </si>
  <si>
    <t>ND</t>
  </si>
  <si>
    <t>aris070164@hotmail.com</t>
  </si>
  <si>
    <t>317 4045855</t>
  </si>
  <si>
    <t>MANUELITA S.A.</t>
  </si>
  <si>
    <t>ADMON MANSA</t>
  </si>
  <si>
    <t>GERENCIA DE CAMPO</t>
  </si>
  <si>
    <t>Administración Zona Rio Cauca</t>
  </si>
  <si>
    <t>RAMIREZ</t>
  </si>
  <si>
    <t>GIL</t>
  </si>
  <si>
    <t>ARISTOBULO</t>
  </si>
  <si>
    <t>RAMIREZ GIL ARISTOBULO</t>
  </si>
  <si>
    <t>helmer.alpala@manuelita.com</t>
  </si>
  <si>
    <t>317 6470312</t>
  </si>
  <si>
    <t>GERENCIA DE FABRICA</t>
  </si>
  <si>
    <t>Gerencia de Fábrica</t>
  </si>
  <si>
    <t>ALPALA</t>
  </si>
  <si>
    <t>CORAL</t>
  </si>
  <si>
    <t>HELMER</t>
  </si>
  <si>
    <t>ALPALA CORAL HELMER</t>
  </si>
  <si>
    <t>1338  -  1398</t>
  </si>
  <si>
    <t>gilber292@hotmail.com</t>
  </si>
  <si>
    <t>317 6564908</t>
  </si>
  <si>
    <t>GOMEZ</t>
  </si>
  <si>
    <t>DURAN</t>
  </si>
  <si>
    <t>GILBERTO</t>
  </si>
  <si>
    <t>GOMEZ DURAN GILBERTO</t>
  </si>
  <si>
    <t>otoniel.vidal@manuelita.com</t>
  </si>
  <si>
    <t>PROVEEDORES CANA</t>
  </si>
  <si>
    <t>Administración Proveedores</t>
  </si>
  <si>
    <t>Gerencia de Campo y Proveedores</t>
  </si>
  <si>
    <t>VIDAL</t>
  </si>
  <si>
    <t>CORTES</t>
  </si>
  <si>
    <t>OTONIEL</t>
  </si>
  <si>
    <t>VIDAL CORTES OTONIEL</t>
  </si>
  <si>
    <t>carlos.perez1@manuelita.com</t>
  </si>
  <si>
    <t>314 7561629</t>
  </si>
  <si>
    <t>GERENCIA DE COSECHA</t>
  </si>
  <si>
    <t>TALLER AGRICOLA</t>
  </si>
  <si>
    <t>Soldadura</t>
  </si>
  <si>
    <t>PEREZ</t>
  </si>
  <si>
    <t>FLOREZ</t>
  </si>
  <si>
    <t>CARLOS ANDRES</t>
  </si>
  <si>
    <t>PEREZ FLOREZ CARLOS ANDRES</t>
  </si>
  <si>
    <t>316 5545236</t>
  </si>
  <si>
    <t>U P F  PLANTA ALCOHOL</t>
  </si>
  <si>
    <t>Despacho Alcohol</t>
  </si>
  <si>
    <t>SANTIAGO</t>
  </si>
  <si>
    <t>BUENDIA</t>
  </si>
  <si>
    <t>MAGDALENA</t>
  </si>
  <si>
    <t>SANTIAGO BUENDIA MAGDALENA</t>
  </si>
  <si>
    <t>ALVAREZ</t>
  </si>
  <si>
    <t>GERENCIA RECURSOS HUMANOS</t>
  </si>
  <si>
    <t>SEGURIDAD Y VIGILANCIA</t>
  </si>
  <si>
    <t>Seguridad y Vigilancia</t>
  </si>
  <si>
    <t>Gerencia de Recursos Humanos</t>
  </si>
  <si>
    <t>CARDONA</t>
  </si>
  <si>
    <t>LOPEZ</t>
  </si>
  <si>
    <t>CENDIS BOGOTA</t>
  </si>
  <si>
    <t>GERENCIA DE MERCADEO</t>
  </si>
  <si>
    <t>CENTRO DISTRIBUCION BOGOTA</t>
  </si>
  <si>
    <t>Canal Autoservicios</t>
  </si>
  <si>
    <t>Gerencia Comercial</t>
  </si>
  <si>
    <t>GERENCIA FINANCIERA Y ADMINIST</t>
  </si>
  <si>
    <t>COMERCIO EXTERIOR</t>
  </si>
  <si>
    <t>Importaciones</t>
  </si>
  <si>
    <t>Gerencia Financiera y Administrativa</t>
  </si>
  <si>
    <t>MORALES</t>
  </si>
  <si>
    <t>VICTORIA ANDREA</t>
  </si>
  <si>
    <t>LOPEZ MORALES VICTORIA ANDREA</t>
  </si>
  <si>
    <t>CENDIS COSTA</t>
  </si>
  <si>
    <t>CENTRO DISTR.B/QUILLA Y CARTAG</t>
  </si>
  <si>
    <t>GARCIA</t>
  </si>
  <si>
    <t>BOHORQUEZ</t>
  </si>
  <si>
    <t>MARIA DAYANA</t>
  </si>
  <si>
    <t>GARCIA BOHORQUEZ MARIA DAYANA</t>
  </si>
  <si>
    <t>Molinos</t>
  </si>
  <si>
    <t>ROBLEDO</t>
  </si>
  <si>
    <t>GAONA</t>
  </si>
  <si>
    <t>HERNANDO</t>
  </si>
  <si>
    <t>ROBLEDO GAONA HERNANDO</t>
  </si>
  <si>
    <t>317 5022741</t>
  </si>
  <si>
    <t>Precosecha y Madurantes</t>
  </si>
  <si>
    <t>Gerencia de Cosecha</t>
  </si>
  <si>
    <t>ARANA</t>
  </si>
  <si>
    <t>SILVA</t>
  </si>
  <si>
    <t>ANTHONY EDUARDO</t>
  </si>
  <si>
    <t>ARANA SILVA ANTHONY EDUARDO</t>
  </si>
  <si>
    <t>GER. TECNOLOGIA DE LA INFORMAC</t>
  </si>
  <si>
    <t>Administración TI</t>
  </si>
  <si>
    <t>Gerencia de Tecnología Información</t>
  </si>
  <si>
    <t>SAAVEDRA</t>
  </si>
  <si>
    <t>leivy.perez@manuelita.com</t>
  </si>
  <si>
    <t>CONTABILIDAD</t>
  </si>
  <si>
    <t>Contabilidad</t>
  </si>
  <si>
    <t>LEIVY</t>
  </si>
  <si>
    <t>PEREZ MORALES LEIVY</t>
  </si>
  <si>
    <t>mayra.leon@manuelita.com</t>
  </si>
  <si>
    <t>316 4226268</t>
  </si>
  <si>
    <t>Administración Gerencia Campo</t>
  </si>
  <si>
    <t>LEON</t>
  </si>
  <si>
    <t>TRUJILLO</t>
  </si>
  <si>
    <t>MAYRA ALEJANDRA</t>
  </si>
  <si>
    <t>LEON TRUJILLO MAYRA ALEJANDRA</t>
  </si>
  <si>
    <t>juan.medina@manuelita.com</t>
  </si>
  <si>
    <t>GERENCIA GENERAL</t>
  </si>
  <si>
    <t>DEPARTAMENTO JURIDICO</t>
  </si>
  <si>
    <t>Gerencia Jurídica</t>
  </si>
  <si>
    <t>MEDINA</t>
  </si>
  <si>
    <t>HURTADO</t>
  </si>
  <si>
    <t>JUAN DAVID</t>
  </si>
  <si>
    <t>MEDINA HURTADO JUAN DAVID</t>
  </si>
  <si>
    <t>TRIBUTARIO</t>
  </si>
  <si>
    <t>Tributario</t>
  </si>
  <si>
    <t>GERENCIA DE PYMA</t>
  </si>
  <si>
    <t>Gerencia Productividad y Medio Ambiente</t>
  </si>
  <si>
    <t>POMES</t>
  </si>
  <si>
    <t>PIZARRO</t>
  </si>
  <si>
    <t>MARIA JULIANA</t>
  </si>
  <si>
    <t>POMES PIZARRO MARIA JULIANA</t>
  </si>
  <si>
    <t>317 2976978</t>
  </si>
  <si>
    <t>CATANO</t>
  </si>
  <si>
    <t>NANEZ</t>
  </si>
  <si>
    <t>JULIO CESAR</t>
  </si>
  <si>
    <t>CATANO NANEZ JULIO CESAR</t>
  </si>
  <si>
    <t>javier.cortes@manuelita.com</t>
  </si>
  <si>
    <t>ADMON IMSA</t>
  </si>
  <si>
    <t>MANUELITA CORPORATIVA</t>
  </si>
  <si>
    <t>AUDITORIA CORPORATIVA</t>
  </si>
  <si>
    <t>Auditoria Corporativa</t>
  </si>
  <si>
    <t>SUAREZ</t>
  </si>
  <si>
    <t>JAVIER ERNESTO</t>
  </si>
  <si>
    <t>CORTES SUAREZ JAVIER ERNESTO</t>
  </si>
  <si>
    <t>316 5761076</t>
  </si>
  <si>
    <t>EDUCACION Y TIC</t>
  </si>
  <si>
    <t>MEDELLIN</t>
  </si>
  <si>
    <t>SANCHEZ</t>
  </si>
  <si>
    <t>GLORIA EUGENIA</t>
  </si>
  <si>
    <t>MEDELLIN SANCHEZ GLORIA EUGENIA</t>
  </si>
  <si>
    <t>jose.goyes@manuelita.com</t>
  </si>
  <si>
    <t>316 6561510</t>
  </si>
  <si>
    <t>Clarificación de Jugo</t>
  </si>
  <si>
    <t>GOYES</t>
  </si>
  <si>
    <t>MARTINEZ</t>
  </si>
  <si>
    <t>JOSE CLEMENTE</t>
  </si>
  <si>
    <t>GOYES MARTINEZ JOSE CLEMENTE</t>
  </si>
  <si>
    <t>314 6171174</t>
  </si>
  <si>
    <t>ESCOBAR</t>
  </si>
  <si>
    <t>ROMERO</t>
  </si>
  <si>
    <t>CARLOS ARTURO</t>
  </si>
  <si>
    <t>ESCOBAR ROMERO CARLOS ARTURO</t>
  </si>
  <si>
    <t>gildardo.rosero@manuelita.com</t>
  </si>
  <si>
    <t>317 3705412</t>
  </si>
  <si>
    <t>Administración Taller Agrícola</t>
  </si>
  <si>
    <t>ROSERO</t>
  </si>
  <si>
    <t>MONTES</t>
  </si>
  <si>
    <t>GILDARDO</t>
  </si>
  <si>
    <t>ROSERO MONTES GILDARDO</t>
  </si>
  <si>
    <t>mariluz.perez@manuelita.com</t>
  </si>
  <si>
    <t>SERVICIOS ESPECIALES</t>
  </si>
  <si>
    <t>Servicios Generales</t>
  </si>
  <si>
    <t>FIGUEROA</t>
  </si>
  <si>
    <t>MARYLUZ</t>
  </si>
  <si>
    <t>PEREZ FIGUEROA MARYLUZ</t>
  </si>
  <si>
    <t>Lorena Chaves Noreña</t>
  </si>
  <si>
    <t>lorena.chaves@manuelita.com</t>
  </si>
  <si>
    <t>318 8044136</t>
  </si>
  <si>
    <t>CHAVES</t>
  </si>
  <si>
    <t>NORENA</t>
  </si>
  <si>
    <t>LORENA</t>
  </si>
  <si>
    <t>CHAVES NORENA LORENA</t>
  </si>
  <si>
    <t>carlos.ordonez@manuelita.com</t>
  </si>
  <si>
    <t>313 7948821</t>
  </si>
  <si>
    <t>Area Técnica Fábrica</t>
  </si>
  <si>
    <t>ORDONEZ</t>
  </si>
  <si>
    <t>ORDONEZ SAAVEDRA CARLOS ANDRES</t>
  </si>
  <si>
    <t>jaime.gonzalez@manuelita.com</t>
  </si>
  <si>
    <t>317 8615401</t>
  </si>
  <si>
    <t>GONZALEZ</t>
  </si>
  <si>
    <t>ALARCON</t>
  </si>
  <si>
    <t>JAIME ALEXANDER</t>
  </si>
  <si>
    <t>GONZALEZ ALARCON JAIME ALEXANDER</t>
  </si>
  <si>
    <t>luis.galindo@manuelita.com</t>
  </si>
  <si>
    <t>318 3553521</t>
  </si>
  <si>
    <t>PLANEACION FINANCIERA</t>
  </si>
  <si>
    <t>Planeación Financiera</t>
  </si>
  <si>
    <t>GALINDO</t>
  </si>
  <si>
    <t>LUIS GABRIEL</t>
  </si>
  <si>
    <t>GALINDO SANCHEZ LUIS GABRIEL</t>
  </si>
  <si>
    <t>FRANCO</t>
  </si>
  <si>
    <t>ACEITES MANUELITA S.A.</t>
  </si>
  <si>
    <t>ADMON AMSA</t>
  </si>
  <si>
    <t>ACEITES MANUELITA</t>
  </si>
  <si>
    <t>ADMINISTRACION TI</t>
  </si>
  <si>
    <t>RAMOS</t>
  </si>
  <si>
    <t>LUIS FERNANDO</t>
  </si>
  <si>
    <t>CASTILLO</t>
  </si>
  <si>
    <t>BELTRAN</t>
  </si>
  <si>
    <t>SERVICIOS</t>
  </si>
  <si>
    <t>Servicios</t>
  </si>
  <si>
    <t>MOLINA</t>
  </si>
  <si>
    <t>GUTIERREZ</t>
  </si>
  <si>
    <t>HERNANDEZ</t>
  </si>
  <si>
    <t>JULIETH</t>
  </si>
  <si>
    <t>HERNANDEZ GUTIERREZ JULIETH</t>
  </si>
  <si>
    <t>Auditoría Delegada</t>
  </si>
  <si>
    <t>DELGADO</t>
  </si>
  <si>
    <t>BELALCAZAR</t>
  </si>
  <si>
    <t>FERNANDO</t>
  </si>
  <si>
    <t>TESORERIA</t>
  </si>
  <si>
    <t>Tesorería</t>
  </si>
  <si>
    <t>CUBILLOS</t>
  </si>
  <si>
    <t>RODRIGUEZ</t>
  </si>
  <si>
    <t>RICARDO</t>
  </si>
  <si>
    <t>DAYAN VALERIA</t>
  </si>
  <si>
    <t>GOMEZ MONTES DAYAN VALERIA</t>
  </si>
  <si>
    <t>ADMINISTRACION RRHH</t>
  </si>
  <si>
    <t>JIMENEZ</t>
  </si>
  <si>
    <t>316 7395793</t>
  </si>
  <si>
    <t>ESTRADA</t>
  </si>
  <si>
    <t>JOHN JAIME</t>
  </si>
  <si>
    <t>ESTRADA LOPEZ JOHN JAIME</t>
  </si>
  <si>
    <t>oscar.gonzalez@manuelita.com</t>
  </si>
  <si>
    <t>318 8339014</t>
  </si>
  <si>
    <t>HOLGUIN</t>
  </si>
  <si>
    <t>OSCAR MAURICIO</t>
  </si>
  <si>
    <t>GONZALEZ HOLGUIN OSCAR MAURICIO</t>
  </si>
  <si>
    <t>COMPENSACIONES Y BENEFICIOS</t>
  </si>
  <si>
    <t>Compensación y Beneficios</t>
  </si>
  <si>
    <t>SERVICIOS DE COSECHA MANUELITA</t>
  </si>
  <si>
    <t>SERVICIOS DE COSECHA MANSA</t>
  </si>
  <si>
    <t>Responsabilidad Social Empresarial</t>
  </si>
  <si>
    <t>LIBREROS</t>
  </si>
  <si>
    <t>AGREDO</t>
  </si>
  <si>
    <t>WILLIAM</t>
  </si>
  <si>
    <t>318 3580986</t>
  </si>
  <si>
    <t>DIANA MARIA</t>
  </si>
  <si>
    <t>NORENA GIL DIANA MARIA</t>
  </si>
  <si>
    <t>RIOS</t>
  </si>
  <si>
    <t>DEISY AYDEE</t>
  </si>
  <si>
    <t>PEREZ TRUJILLO DEISY AYDEE</t>
  </si>
  <si>
    <t>VINASCO</t>
  </si>
  <si>
    <t>william.avila@manuelita.com</t>
  </si>
  <si>
    <t>318 3741618</t>
  </si>
  <si>
    <t>AVILA</t>
  </si>
  <si>
    <t>WILLIAM ORLANDO</t>
  </si>
  <si>
    <t>AVILA RIOS WILLIAM ORLANDO</t>
  </si>
  <si>
    <t xml:space="preserve">ADMINISTRACION FINANZAS </t>
  </si>
  <si>
    <t>MARIA FERNANDA</t>
  </si>
  <si>
    <t>AGUDELO</t>
  </si>
  <si>
    <t>RIVERA</t>
  </si>
  <si>
    <t>LILIANA</t>
  </si>
  <si>
    <t>AGUDELO RIVERA LILIANA</t>
  </si>
  <si>
    <t>sebastian.londono@manuelita.com</t>
  </si>
  <si>
    <t>318 2895272</t>
  </si>
  <si>
    <t>LONDONO</t>
  </si>
  <si>
    <t>ARANGO</t>
  </si>
  <si>
    <t>SEBASTIAN</t>
  </si>
  <si>
    <t>LONDONO ARANGO SEBASTIAN</t>
  </si>
  <si>
    <t>SERVICIOS GENERALES</t>
  </si>
  <si>
    <t>MACIAS</t>
  </si>
  <si>
    <t>MORA</t>
  </si>
  <si>
    <t>CAMILO EDUARDO</t>
  </si>
  <si>
    <t>MACIAS MORA CAMILO EDUARDO</t>
  </si>
  <si>
    <t>camilo.lopez@manuelita.com</t>
  </si>
  <si>
    <t>310 3964479</t>
  </si>
  <si>
    <t>NUNEZ</t>
  </si>
  <si>
    <t>CAMILO ANDRES</t>
  </si>
  <si>
    <t>LOPEZ NUNEZ CAMILO ANDRES</t>
  </si>
  <si>
    <t>james.portillo@manuelita.com</t>
  </si>
  <si>
    <t>318 4658251</t>
  </si>
  <si>
    <t>PORTILLO</t>
  </si>
  <si>
    <t>JAMES MAURICIO</t>
  </si>
  <si>
    <t>PORTILLO GARCIA JAMES MAURICIO</t>
  </si>
  <si>
    <t>JARAMILLO</t>
  </si>
  <si>
    <t>VELEZ</t>
  </si>
  <si>
    <t>angela.fuquitiva@manuelita.com</t>
  </si>
  <si>
    <t>318 8754382</t>
  </si>
  <si>
    <t>FIQUITIVA</t>
  </si>
  <si>
    <t>RUIZ</t>
  </si>
  <si>
    <t>ANGELA PAOLA</t>
  </si>
  <si>
    <t>FIQUITIVA RUIZ ANGELA PAOLA</t>
  </si>
  <si>
    <t>GERENCIA COMERCIAL</t>
  </si>
  <si>
    <t>esteban.martinez@manuelita.com</t>
  </si>
  <si>
    <t>313 6240028</t>
  </si>
  <si>
    <t>DUQUE</t>
  </si>
  <si>
    <t>JUAN ESTEBAN</t>
  </si>
  <si>
    <t>MARTINEZ DUQUE JUAN ESTEBAN</t>
  </si>
  <si>
    <t>daniel.betancourt@manuelita.com</t>
  </si>
  <si>
    <t>315 5933167</t>
  </si>
  <si>
    <t>BETANCOURT</t>
  </si>
  <si>
    <t>YEPES</t>
  </si>
  <si>
    <t>DANIEL FELIPE</t>
  </si>
  <si>
    <t>BETANCOURT YEPES DANIEL FELIPE</t>
  </si>
  <si>
    <t>VILLEGAS</t>
  </si>
  <si>
    <t>martha.rodriguez@manuelita.com</t>
  </si>
  <si>
    <t>MARTHA LUCIA</t>
  </si>
  <si>
    <t>RODRIGUEZ GARCIA MARTHA LUCIA</t>
  </si>
  <si>
    <t>DIAZ</t>
  </si>
  <si>
    <t>TAMAYO</t>
  </si>
  <si>
    <t>rosa.ramirez@manuelita.com</t>
  </si>
  <si>
    <t>316 5326332</t>
  </si>
  <si>
    <t>CHARJUELAN</t>
  </si>
  <si>
    <t>ROSA ELENA</t>
  </si>
  <si>
    <t>RAMIREZ CHARJUELAN ROSA ELENA</t>
  </si>
  <si>
    <t>mauryn.rey@manuelita.com</t>
  </si>
  <si>
    <t>320 7265138</t>
  </si>
  <si>
    <t>REY</t>
  </si>
  <si>
    <t>CANDAMIL</t>
  </si>
  <si>
    <t>MAURYN LIZETH</t>
  </si>
  <si>
    <t>REY CANDAMIL MAURYN LIZETH</t>
  </si>
  <si>
    <t>ARIAS</t>
  </si>
  <si>
    <t>victor.grajales@manuelita.com</t>
  </si>
  <si>
    <t>317 6910802</t>
  </si>
  <si>
    <t>GRAJALES</t>
  </si>
  <si>
    <t>HERRERA</t>
  </si>
  <si>
    <t>VICTOR MANUEL</t>
  </si>
  <si>
    <t>GRAJALES HERRERA VICTOR MANUEL</t>
  </si>
  <si>
    <t>SEG. INDUSTRIAL Y SALUD OCUPAC</t>
  </si>
  <si>
    <t>Salud Ocupacional</t>
  </si>
  <si>
    <t>ACOSTA</t>
  </si>
  <si>
    <t>ADMON.MANTENIMIENTO</t>
  </si>
  <si>
    <t>jenny.munoz@manuelita.com</t>
  </si>
  <si>
    <t>318 6437368</t>
  </si>
  <si>
    <t>MUNOZ</t>
  </si>
  <si>
    <t>JENNY</t>
  </si>
  <si>
    <t>MUNOZ FRANCO JENNY</t>
  </si>
  <si>
    <t>maria.camayo@manuelita.com</t>
  </si>
  <si>
    <t>317 8950659</t>
  </si>
  <si>
    <t>Almacén General</t>
  </si>
  <si>
    <t>CAMAYO</t>
  </si>
  <si>
    <t>MARIA ALEJANDRA</t>
  </si>
  <si>
    <t>CAMAYO AGREDO MARIA ALEJANDRA</t>
  </si>
  <si>
    <t>Administración Logística Cosecha</t>
  </si>
  <si>
    <t>MENDOZA</t>
  </si>
  <si>
    <t>COMPRAS</t>
  </si>
  <si>
    <t>MARICELA</t>
  </si>
  <si>
    <t>MARTINEZ ALVAREZ MARICELA</t>
  </si>
  <si>
    <t>CENDIS CALI</t>
  </si>
  <si>
    <t>CENTRO  DISTR. CALI Y PEREIRA</t>
  </si>
  <si>
    <t>Canal Industria</t>
  </si>
  <si>
    <t>MANTILLA</t>
  </si>
  <si>
    <t>martha.terreros@manuelita.com</t>
  </si>
  <si>
    <t>315 5099731</t>
  </si>
  <si>
    <t>TERREROS</t>
  </si>
  <si>
    <t>WILCHES</t>
  </si>
  <si>
    <t>MARTHA ISABEL</t>
  </si>
  <si>
    <t>TERREROS WILCHES MARTHA ISABEL</t>
  </si>
  <si>
    <t>martha.zamorano@manuelita.com</t>
  </si>
  <si>
    <t>315 4093473</t>
  </si>
  <si>
    <t>LOGISTICA Y DISTRIBUCION</t>
  </si>
  <si>
    <t>Logistica y Distribución</t>
  </si>
  <si>
    <t>ZAMORANO</t>
  </si>
  <si>
    <t>VELASQUEZ</t>
  </si>
  <si>
    <t>ZAMORANO VELASQUEZ MARTHA LUCIA</t>
  </si>
  <si>
    <t>carlos.sevilla@manuelita.com</t>
  </si>
  <si>
    <t>315 6821334</t>
  </si>
  <si>
    <t>SEVILLA</t>
  </si>
  <si>
    <t>MONTENEGRO</t>
  </si>
  <si>
    <t>CARLOS HUMBERTO</t>
  </si>
  <si>
    <t>SEVILLA MONTENEGRO CARLOS HUMBERTO</t>
  </si>
  <si>
    <t>Cristalización Azúcar Crudo</t>
  </si>
  <si>
    <t>E</t>
  </si>
  <si>
    <t>OSCAR</t>
  </si>
  <si>
    <t>gentil.gongora@manuelita.com</t>
  </si>
  <si>
    <t>316 2572816</t>
  </si>
  <si>
    <t>GONGORA</t>
  </si>
  <si>
    <t>CASTANEDA</t>
  </si>
  <si>
    <t>GENTIL</t>
  </si>
  <si>
    <t>GONGORA CASTANEDA GENTIL</t>
  </si>
  <si>
    <t>GIOVANELLI</t>
  </si>
  <si>
    <t>EDER</t>
  </si>
  <si>
    <t>FRANCESCO PAOLO</t>
  </si>
  <si>
    <t>GIOVANELLI EDER FRANCESCO PAOLO</t>
  </si>
  <si>
    <t>Fermentación</t>
  </si>
  <si>
    <t>CENDIS MEDELLIN</t>
  </si>
  <si>
    <t>CENTRO DISTR. MEDELLIN Y B/MAN</t>
  </si>
  <si>
    <t>BETANCUR</t>
  </si>
  <si>
    <t>ARMANDO DE JESUS</t>
  </si>
  <si>
    <t>BETANCUR RIOS ARMANDO DE JESUS</t>
  </si>
  <si>
    <t>irene.romero@manuelita.com</t>
  </si>
  <si>
    <t>Oficina Correos Cali</t>
  </si>
  <si>
    <t>OCHOA</t>
  </si>
  <si>
    <t>MARIA IRENE</t>
  </si>
  <si>
    <t>ROMERO OCHOA MARIA IRENE</t>
  </si>
  <si>
    <t>Cendis Occidente</t>
  </si>
  <si>
    <t>ARCE</t>
  </si>
  <si>
    <t>ROJAS</t>
  </si>
  <si>
    <t>MARITSOL</t>
  </si>
  <si>
    <t>ARCE ROJAS MARITSOL</t>
  </si>
  <si>
    <t>diego.vivas@manuelita.com</t>
  </si>
  <si>
    <t>318 4977491</t>
  </si>
  <si>
    <t>VIVAS</t>
  </si>
  <si>
    <t>DIEGO FERNANDO</t>
  </si>
  <si>
    <t>VIVAS TAMAYO DIEGO FERNANDO</t>
  </si>
  <si>
    <t>TENORIO</t>
  </si>
  <si>
    <t>maria.hincapie@manuelita.com</t>
  </si>
  <si>
    <t>315 4103011</t>
  </si>
  <si>
    <t>HINCAPIE</t>
  </si>
  <si>
    <t>CORRALES</t>
  </si>
  <si>
    <t>MARIA LILIANA</t>
  </si>
  <si>
    <t>HINCAPIE CORRALES MARIA LILIANA</t>
  </si>
  <si>
    <t>317 3705406</t>
  </si>
  <si>
    <t>AREVALO</t>
  </si>
  <si>
    <t>HECTOR COLON</t>
  </si>
  <si>
    <t>LOPEZ AREVALO HECTOR COLON</t>
  </si>
  <si>
    <t>carmen.rodriguez@manuelita.com</t>
  </si>
  <si>
    <t>316 8785933</t>
  </si>
  <si>
    <t>RUBIO</t>
  </si>
  <si>
    <t>CARMEN ELIZABETH</t>
  </si>
  <si>
    <t>RODRIGUEZ RUBIO CARMEN ELIZABETH</t>
  </si>
  <si>
    <t>norma.arbelaez@manuelita.com</t>
  </si>
  <si>
    <t>315 4990503</t>
  </si>
  <si>
    <t>GERENCIA JURIDICA</t>
  </si>
  <si>
    <t>ARBELAEZ</t>
  </si>
  <si>
    <t>NORMA CONSTANZA</t>
  </si>
  <si>
    <t>ARBELAEZ HERRERA NORMA CONSTANZA</t>
  </si>
  <si>
    <t>Administración Zona Oriental</t>
  </si>
  <si>
    <t>MARULANDA</t>
  </si>
  <si>
    <t>marilu.romero@manuelita.com</t>
  </si>
  <si>
    <t>PRESIDENCIA / GERENCIA GENERAL</t>
  </si>
  <si>
    <t>Presidencia / Gerencia General</t>
  </si>
  <si>
    <t>CERQUERA</t>
  </si>
  <si>
    <t>MARILU</t>
  </si>
  <si>
    <t>ROMERO CERQUERA MARILU</t>
  </si>
  <si>
    <t>POSADA</t>
  </si>
  <si>
    <t>315 4945436</t>
  </si>
  <si>
    <t>JIMENEZ GARCIA MARIA FERNANDA</t>
  </si>
  <si>
    <t>315 4990121</t>
  </si>
  <si>
    <t>MUNEVAR</t>
  </si>
  <si>
    <t>JUAN CARLOS</t>
  </si>
  <si>
    <t>MUNEVAR PEREZ JUAN CARLOS</t>
  </si>
  <si>
    <t>315 4940902</t>
  </si>
  <si>
    <t>CANALES</t>
  </si>
  <si>
    <t>HEMELBERG</t>
  </si>
  <si>
    <t>LUIS ALEJANDRO</t>
  </si>
  <si>
    <t>CANALES HEMELBERG LUIS ALEJANDRO</t>
  </si>
  <si>
    <t>ERAZO</t>
  </si>
  <si>
    <t>317 6564899</t>
  </si>
  <si>
    <t>JURADO</t>
  </si>
  <si>
    <t>MALDONADO</t>
  </si>
  <si>
    <t>WILMAR</t>
  </si>
  <si>
    <t>JURADO MALDONADO WILMAR</t>
  </si>
  <si>
    <t>315 5043172</t>
  </si>
  <si>
    <t>BOCANEGRA</t>
  </si>
  <si>
    <t>PENA</t>
  </si>
  <si>
    <t>ACENETH</t>
  </si>
  <si>
    <t>BOCANEGRA PENA ACENETH</t>
  </si>
  <si>
    <t>PARRADO</t>
  </si>
  <si>
    <t>MANUEL ANTONIO</t>
  </si>
  <si>
    <t>PARRADO RUIZ MANUEL ANTONIO</t>
  </si>
  <si>
    <t>german.aya@manuelita.com</t>
  </si>
  <si>
    <t>315 2766244</t>
  </si>
  <si>
    <t>BODEGA Y DESPACHOS</t>
  </si>
  <si>
    <t>Gastos Bodegaje Local</t>
  </si>
  <si>
    <t>AYA</t>
  </si>
  <si>
    <t>GERMAN ALFREDO</t>
  </si>
  <si>
    <t>AYA MORALES GERMAN ALFREDO</t>
  </si>
  <si>
    <t>ALMACEN GENERAL</t>
  </si>
  <si>
    <t>TORRES</t>
  </si>
  <si>
    <t>TORRES RODRIGUEZ CARLOS ARTURO</t>
  </si>
  <si>
    <t>CAICEDO</t>
  </si>
  <si>
    <t>CARLOS EDUARDO</t>
  </si>
  <si>
    <t>MARIA DEL CARMEN</t>
  </si>
  <si>
    <t>FLAVIO HEBERT</t>
  </si>
  <si>
    <t>ERAZO HURTADO FLAVIO HEBERT</t>
  </si>
  <si>
    <t>Destilación</t>
  </si>
  <si>
    <t>ACUNA</t>
  </si>
  <si>
    <t>ROBINSON</t>
  </si>
  <si>
    <t>ALARCON ACUNA ROBINSON</t>
  </si>
  <si>
    <t>carmen.carmona@manuelita.com</t>
  </si>
  <si>
    <t>315 4398925</t>
  </si>
  <si>
    <t>CARMONA</t>
  </si>
  <si>
    <t>ZULUAGA</t>
  </si>
  <si>
    <t>CARMEN CECILIA</t>
  </si>
  <si>
    <t>CARMONA ZULUAGA CARMEN CECILIA</t>
  </si>
  <si>
    <t>diego.escobar@manuelita.com</t>
  </si>
  <si>
    <t>318 7166075</t>
  </si>
  <si>
    <t>ESCOBAR DURAN DIEGO FERNANDO</t>
  </si>
  <si>
    <t>RIVEROS</t>
  </si>
  <si>
    <t>AMORTEGUI</t>
  </si>
  <si>
    <t>LUIS ARMANDO</t>
  </si>
  <si>
    <t>RIVEROS AMORTEGUI LUIS ARMANDO</t>
  </si>
  <si>
    <t>gustavo.osorio@manuelita.com</t>
  </si>
  <si>
    <t>OSORIO</t>
  </si>
  <si>
    <t>ORTEGA</t>
  </si>
  <si>
    <t>GUSTAVO ADOLFO</t>
  </si>
  <si>
    <t>OSORIO ORTEGA GUSTAVO ADOLFO</t>
  </si>
  <si>
    <t>PRIETO</t>
  </si>
  <si>
    <t>ODILIA</t>
  </si>
  <si>
    <t>HERNANDEZ PRIETO ODILIA</t>
  </si>
  <si>
    <t>Evaporación de Vinaza</t>
  </si>
  <si>
    <t>HECTOR FABIO</t>
  </si>
  <si>
    <t>GARCIA JARAMILLO HECTOR FABIO</t>
  </si>
  <si>
    <t>rodrigo.belalcazar@manuelita.com</t>
  </si>
  <si>
    <t>RODRIGO ALBERTO</t>
  </si>
  <si>
    <t>BELALCAZAR HERNANDEZ RODRIGO ALBERTO</t>
  </si>
  <si>
    <t>BERNAL</t>
  </si>
  <si>
    <t>ALEJANDRO DE JESUS</t>
  </si>
  <si>
    <t>BERNAL ALVAREZ ALEJANDRO DE JESUS</t>
  </si>
  <si>
    <t>maria.lara@manuelita.com</t>
  </si>
  <si>
    <t>315 5114329</t>
  </si>
  <si>
    <t>LARA</t>
  </si>
  <si>
    <t>LARA GONZALEZ MARIA FERNANDA</t>
  </si>
  <si>
    <t>BIENESTAR SOCIAL</t>
  </si>
  <si>
    <t>AMANDA LUCIA</t>
  </si>
  <si>
    <t>DURAN CUBILLOS AMANDA LUCIA</t>
  </si>
  <si>
    <t>diego.munoz@manuelita.com</t>
  </si>
  <si>
    <t>315 5746858</t>
  </si>
  <si>
    <t>RENGIFO</t>
  </si>
  <si>
    <t>MUNOZ RENGIFO DIEGO FERNANDO</t>
  </si>
  <si>
    <t>316 6250407</t>
  </si>
  <si>
    <t>POLANCO</t>
  </si>
  <si>
    <t>BANDERAS</t>
  </si>
  <si>
    <t>ROOSEMBERT</t>
  </si>
  <si>
    <t>POLANCO BANDERAS ROOSEMBERT</t>
  </si>
  <si>
    <t>mauricio.mejia@manuelita.com</t>
  </si>
  <si>
    <t>315 4880753</t>
  </si>
  <si>
    <t>MEJIA</t>
  </si>
  <si>
    <t>BARRETO</t>
  </si>
  <si>
    <t>MAURICIO</t>
  </si>
  <si>
    <t>MEJIA BARRETO MAURICIO</t>
  </si>
  <si>
    <t>CARLOS ENRIQUE</t>
  </si>
  <si>
    <t>carlos.parra@manuelita.com</t>
  </si>
  <si>
    <t>315 4990122</t>
  </si>
  <si>
    <t>PARRA</t>
  </si>
  <si>
    <t>PEREA</t>
  </si>
  <si>
    <t>PARRA PEREA JUAN CARLOS</t>
  </si>
  <si>
    <t>315 5636760</t>
  </si>
  <si>
    <t>EMILIO ANTONIO</t>
  </si>
  <si>
    <t>MOLINA MEJIA EMILIO ANTONIO</t>
  </si>
  <si>
    <t>TORO</t>
  </si>
  <si>
    <t>ANA LUCIA</t>
  </si>
  <si>
    <t>LOPEZ TORO ANA LUCIA</t>
  </si>
  <si>
    <t>Laboratorio PAZ</t>
  </si>
  <si>
    <t>HENAO</t>
  </si>
  <si>
    <t>ARNEY DE JESUS</t>
  </si>
  <si>
    <t>DIAZ HENAO ARNEY DE JESUS</t>
  </si>
  <si>
    <t>orlando.marmolejo@manuelita.com</t>
  </si>
  <si>
    <t>315 4946184</t>
  </si>
  <si>
    <t>MARMOLEJO</t>
  </si>
  <si>
    <t>ORLANDO</t>
  </si>
  <si>
    <t>MARMOLEJO GIL ORLANDO</t>
  </si>
  <si>
    <t>marco.zambrano@manuelita.com</t>
  </si>
  <si>
    <t>311 3319376</t>
  </si>
  <si>
    <t>ZAMBRANO</t>
  </si>
  <si>
    <t>MORENO</t>
  </si>
  <si>
    <t>MARCO DANIEL</t>
  </si>
  <si>
    <t>ZAMBRANO MORENO MARCO DANIEL</t>
  </si>
  <si>
    <t>pastor.yusti@manuelita.com</t>
  </si>
  <si>
    <t>314 6817416</t>
  </si>
  <si>
    <t>YUSTI</t>
  </si>
  <si>
    <t>PASTOR ARVEY</t>
  </si>
  <si>
    <t>YUSTI BELALCAZAR PASTOR ARVEY</t>
  </si>
  <si>
    <t>CONTABILIDAD Y COSTOS</t>
  </si>
  <si>
    <t>Cendis Antioquia</t>
  </si>
  <si>
    <t>PATINO</t>
  </si>
  <si>
    <t>JAIME ALBERTO</t>
  </si>
  <si>
    <t>LARA PATINO JAIME ALBERTO</t>
  </si>
  <si>
    <t>ALEXANDER</t>
  </si>
  <si>
    <t>ARTEAGA</t>
  </si>
  <si>
    <t>MOSQUERA</t>
  </si>
  <si>
    <t>JOSE QUENNIS</t>
  </si>
  <si>
    <t>ARTEAGA MOSQUERA JOSE QUENNIS</t>
  </si>
  <si>
    <t>Cendis Centro</t>
  </si>
  <si>
    <t>RICO</t>
  </si>
  <si>
    <t>MORA RICO MARIA DEL CARMEN</t>
  </si>
  <si>
    <t>PEDREROS</t>
  </si>
  <si>
    <t>RICHARD ALBERTO</t>
  </si>
  <si>
    <t>RODRIGUEZ PEDREROS RICHARD ALBERTO</t>
  </si>
  <si>
    <t>BENITEZ</t>
  </si>
  <si>
    <t>BARRAGAN</t>
  </si>
  <si>
    <t>BENITEZ BARRAGAN JULIO CESAR</t>
  </si>
  <si>
    <t>CAMPO</t>
  </si>
  <si>
    <t>MARIA DEL PILAR</t>
  </si>
  <si>
    <t>CAMPO TORRES MARIA DEL PILAR</t>
  </si>
  <si>
    <t>OREJUELA</t>
  </si>
  <si>
    <t>PEDRO ALFREDO</t>
  </si>
  <si>
    <t>OREJUELA CARMONA PEDRO ALFREDO</t>
  </si>
  <si>
    <t>MURGUEITIO</t>
  </si>
  <si>
    <t>CARLOS FELIPE</t>
  </si>
  <si>
    <t>MURGUEITIO RIVERA CARLOS FELIPE</t>
  </si>
  <si>
    <t>carlos.posada@manuelita.com</t>
  </si>
  <si>
    <t>317 6458881</t>
  </si>
  <si>
    <t>Gastos Administración Planeación y Mante</t>
  </si>
  <si>
    <t>POSADA YUSTI CARLOS ANDRES</t>
  </si>
  <si>
    <t>CESPEDES</t>
  </si>
  <si>
    <t>PEREZ CESPEDES CARLOS EDUARDO</t>
  </si>
  <si>
    <t>horacio.torres@manuelita.com</t>
  </si>
  <si>
    <t>315 4108985</t>
  </si>
  <si>
    <t>CASTANO</t>
  </si>
  <si>
    <t>HORACIO</t>
  </si>
  <si>
    <t>TORRES CASTANO HORACIO</t>
  </si>
  <si>
    <t>Producción de Licor</t>
  </si>
  <si>
    <t>CARVAJAL</t>
  </si>
  <si>
    <t>318 8279035</t>
  </si>
  <si>
    <t>PALACIOS</t>
  </si>
  <si>
    <t>OCTAVIO IVAN</t>
  </si>
  <si>
    <t>TRUJILLO PALACIOS OCTAVIO IVAN</t>
  </si>
  <si>
    <t>fernando.ramirez@manuelita.com</t>
  </si>
  <si>
    <t>315 4353611</t>
  </si>
  <si>
    <t>ESPINAL</t>
  </si>
  <si>
    <t>RAMIREZ ESPINAL FERNANDO</t>
  </si>
  <si>
    <t>SARRIA</t>
  </si>
  <si>
    <t>CARLOS JULIO</t>
  </si>
  <si>
    <t>SARRIA MUNOZ CARLOS JULIO</t>
  </si>
  <si>
    <t>MURIEL</t>
  </si>
  <si>
    <t>FAUSTO</t>
  </si>
  <si>
    <t>MENDOZA MURIEL FAUSTO</t>
  </si>
  <si>
    <t>ALEGRIAS</t>
  </si>
  <si>
    <t>317 6580273</t>
  </si>
  <si>
    <t>Administración Gerencia Cosecha</t>
  </si>
  <si>
    <t>AMU</t>
  </si>
  <si>
    <t>LUIS GUILLERMO</t>
  </si>
  <si>
    <t>AMU CAICEDO LUIS GUILLERMO</t>
  </si>
  <si>
    <t>JAIME</t>
  </si>
  <si>
    <t>VELEZ BOCANEGRA JAIME</t>
  </si>
  <si>
    <t>317 6580240</t>
  </si>
  <si>
    <t>FLOREZ VILLEGAS ORLANDO</t>
  </si>
  <si>
    <t>jesus.sanchez@manuelita.com</t>
  </si>
  <si>
    <t>JESUS A</t>
  </si>
  <si>
    <t>SANCHEZ SANCHEZ JESUS A</t>
  </si>
  <si>
    <t>APARICIO</t>
  </si>
  <si>
    <t>JORGE IVAN</t>
  </si>
  <si>
    <t>GONZALEZ APARICIO JORGE IVAN</t>
  </si>
  <si>
    <t>DOMINGUEZ</t>
  </si>
  <si>
    <t>FRANCISCO JAVIER</t>
  </si>
  <si>
    <t>DOMINGUEZ MARTINEZ FRANCISCO JAVIER</t>
  </si>
  <si>
    <t>LERMA</t>
  </si>
  <si>
    <t>Canal Mayorista Mixto</t>
  </si>
  <si>
    <t>ROA</t>
  </si>
  <si>
    <t>ABRAHAM</t>
  </si>
  <si>
    <t>DIAZ ROA ABRAHAM</t>
  </si>
  <si>
    <t>JOSE ROBIRO</t>
  </si>
  <si>
    <t>RENGIFO ALVAREZ JOSE ROBIRO</t>
  </si>
  <si>
    <t>RUBIAL</t>
  </si>
  <si>
    <t>ELVER ALEXANDER</t>
  </si>
  <si>
    <t>RUBIAL CARVAJAL ELVER ALEXANDER</t>
  </si>
  <si>
    <t>ANDRADE</t>
  </si>
  <si>
    <t>GRANADA</t>
  </si>
  <si>
    <t>JOHN JAIRO</t>
  </si>
  <si>
    <t>ANDRADE GRANADA JOHN JAIRO</t>
  </si>
  <si>
    <t>nhora.diaz@manuelita.com</t>
  </si>
  <si>
    <t>317 4299848</t>
  </si>
  <si>
    <t>NHORA YENCY</t>
  </si>
  <si>
    <t>DIAZ ROSERO NHORA YENCY</t>
  </si>
  <si>
    <t>dora.palma@manuelita.com</t>
  </si>
  <si>
    <t>318 2653380</t>
  </si>
  <si>
    <t>PALMA</t>
  </si>
  <si>
    <t>DORA STELLA</t>
  </si>
  <si>
    <t>PALMA CORAL DORA STELLA</t>
  </si>
  <si>
    <t>amanda.perdomo@manuelita.com</t>
  </si>
  <si>
    <t>315 4591146</t>
  </si>
  <si>
    <t>PERDOMO</t>
  </si>
  <si>
    <t>AMANDA IRMA</t>
  </si>
  <si>
    <t>PERDOMO TORO AMANDA IRMA</t>
  </si>
  <si>
    <t>LEURO</t>
  </si>
  <si>
    <t>MARIELA</t>
  </si>
  <si>
    <t>LEURO  MARIELA</t>
  </si>
  <si>
    <t>hernando.penaranda@manuelita.com</t>
  </si>
  <si>
    <t>316 8335035</t>
  </si>
  <si>
    <t>PENARANDA</t>
  </si>
  <si>
    <t>PENARANDA ALEGRIAS HERNANDO</t>
  </si>
  <si>
    <t>CAMPOS</t>
  </si>
  <si>
    <t>ANA CECILIA</t>
  </si>
  <si>
    <t>CAMPOS ROA ANA CECILIA</t>
  </si>
  <si>
    <t>CHAVARRO</t>
  </si>
  <si>
    <t>TOBAR</t>
  </si>
  <si>
    <t>JORGE ENRIQUE</t>
  </si>
  <si>
    <t>RODRIGUEZ TOBAR JORGE ENRIQUE</t>
  </si>
  <si>
    <t>SANABRIA</t>
  </si>
  <si>
    <t>NOVOA</t>
  </si>
  <si>
    <t>SANABRIA NOVOA ALEXANDER</t>
  </si>
  <si>
    <t>CLAUDIA PATRICIA</t>
  </si>
  <si>
    <t>MANTILLA RODRIGUEZ CLAUDIA PATRICIA</t>
  </si>
  <si>
    <t>TENORIO MARTINEZ CARLOS ARTURO</t>
  </si>
  <si>
    <t>PESCADOR</t>
  </si>
  <si>
    <t>HENRY ANDRES</t>
  </si>
  <si>
    <t>MORALES PESCADOR HENRY ANDRES</t>
  </si>
  <si>
    <t>COMPRAS NACIONALES</t>
  </si>
  <si>
    <t>Compras</t>
  </si>
  <si>
    <t>RUGELES</t>
  </si>
  <si>
    <t>CAROLINA</t>
  </si>
  <si>
    <t>RUGELES SILVA CAROLINA</t>
  </si>
  <si>
    <t>311 3322289</t>
  </si>
  <si>
    <t>LERMA CHAVARRO CARLOS ENRIQUE</t>
  </si>
  <si>
    <t>ANGARITA</t>
  </si>
  <si>
    <t>MARCO ANTONIO</t>
  </si>
  <si>
    <t>DOMINGUEZ ANGARITA MARCO ANTONIO</t>
  </si>
  <si>
    <t>MANCOOP</t>
  </si>
  <si>
    <t>315 5918093</t>
  </si>
  <si>
    <t>315 5144830</t>
  </si>
  <si>
    <t>312 7244933</t>
  </si>
  <si>
    <t>316 2532520</t>
  </si>
  <si>
    <t>317 4414880</t>
  </si>
  <si>
    <t>312 7319958</t>
  </si>
  <si>
    <t>Cédula</t>
  </si>
  <si>
    <t>Ficha</t>
  </si>
  <si>
    <t>Socio</t>
  </si>
  <si>
    <t>RETIRADOS</t>
  </si>
  <si>
    <t>INGRESOS</t>
  </si>
  <si>
    <t>carlos.arce@manuelita.com</t>
  </si>
  <si>
    <t>318 7883491</t>
  </si>
  <si>
    <t>Carlos Augusto Arce Ramirez</t>
  </si>
  <si>
    <t>Eider Smit Parra Londoño</t>
  </si>
  <si>
    <t>Isabel Cristina Yangana Payan</t>
  </si>
  <si>
    <t>isabel.yangana@manuelita.com</t>
  </si>
  <si>
    <t>312 8604718</t>
  </si>
  <si>
    <t>1577 - 1583</t>
  </si>
  <si>
    <t>eider.parra@manuelita.com</t>
  </si>
  <si>
    <t>316 2941404</t>
  </si>
  <si>
    <t>PARRA LONDONO EIDER SMIT</t>
  </si>
  <si>
    <t>EIDER SMIT</t>
  </si>
  <si>
    <t>YANGANA PAYAN ISABEL CRISTINA</t>
  </si>
  <si>
    <t>YANGANA</t>
  </si>
  <si>
    <t>PAYAN</t>
  </si>
  <si>
    <t>ISABEL CRISTINA</t>
  </si>
  <si>
    <t>auxcontable@manuelitacoop.coop</t>
  </si>
  <si>
    <t>ARCE RAMIREZ CARLOS AUGUSTO</t>
  </si>
  <si>
    <t>CARLOS AUGUSTO</t>
  </si>
  <si>
    <t>aceneth.bocanegra@manuelita.com</t>
  </si>
  <si>
    <t>jaime.velez@manuelita.com</t>
  </si>
  <si>
    <t>anthony.arana@manuelita.com</t>
  </si>
  <si>
    <t>OPERACIÓN</t>
  </si>
  <si>
    <t>AREA TECNICA FABRICA</t>
  </si>
  <si>
    <t>U P F  PLANTA AZUCAR</t>
  </si>
  <si>
    <t>Administración Operación Cosecha</t>
  </si>
  <si>
    <t>Bienestar Social</t>
  </si>
  <si>
    <t>luisa.blum@manuelita.com</t>
  </si>
  <si>
    <t>317 8934177</t>
  </si>
  <si>
    <t>BLUM</t>
  </si>
  <si>
    <t>MENDEZ</t>
  </si>
  <si>
    <t>LUISA FERNANDA</t>
  </si>
  <si>
    <t>BLUM MENDEZ LUISA FERNANDA</t>
  </si>
  <si>
    <t>RUALES</t>
  </si>
  <si>
    <t>OROZCO</t>
  </si>
  <si>
    <t>OLAVE</t>
  </si>
  <si>
    <t>DIOSELINA</t>
  </si>
  <si>
    <t>OTERO</t>
  </si>
  <si>
    <t>TULANDE</t>
  </si>
  <si>
    <t>ASTUDILLO</t>
  </si>
  <si>
    <t>M</t>
  </si>
  <si>
    <t>V</t>
  </si>
  <si>
    <t>ARMANDO</t>
  </si>
  <si>
    <t>BENJAMIN</t>
  </si>
  <si>
    <t>CARLOS ARMANDO</t>
  </si>
  <si>
    <t>MARIA DEL ROSARIO</t>
  </si>
  <si>
    <t>SANDRA ROCIO</t>
  </si>
  <si>
    <t>NARVAEZ</t>
  </si>
  <si>
    <t>LONDOÑO</t>
  </si>
  <si>
    <t>VARELA</t>
  </si>
  <si>
    <t>LEISER R</t>
  </si>
  <si>
    <t>MARIN</t>
  </si>
  <si>
    <t>RUALES OTERO MARIA DEL ROSARIO</t>
  </si>
  <si>
    <t>DIAZ  SANDRA ROCIO</t>
  </si>
  <si>
    <t>OROZCO TULANDE ARMANDO</t>
  </si>
  <si>
    <t>OLAVE CAICEDO BENJAMIN</t>
  </si>
  <si>
    <t>NARVAEZ  DIOSELINA</t>
  </si>
  <si>
    <t>MORALES V CARLOS ARMANDO</t>
  </si>
  <si>
    <t>LONDOÑO MARIN JAIME</t>
  </si>
  <si>
    <t>VARELA M LEISER R</t>
  </si>
  <si>
    <t>Luisa Fernanda Blum Méndez</t>
  </si>
  <si>
    <t>Diego Armando Caceres Vinasco</t>
  </si>
  <si>
    <t>diego.caceres@manuelita.com</t>
  </si>
  <si>
    <t>300 6761945</t>
  </si>
  <si>
    <t>CACERES</t>
  </si>
  <si>
    <t>DIEGO ARMANDO</t>
  </si>
  <si>
    <t>CACERES VINASCO DIEGO ARMANDO</t>
  </si>
  <si>
    <t>Manuel Alejandro Gallego Cardona</t>
  </si>
  <si>
    <t>manuel.gallego@manuelita.com</t>
  </si>
  <si>
    <t>317 4279458</t>
  </si>
  <si>
    <t>GALLEGO</t>
  </si>
  <si>
    <t>MANUEL ALEJANDRO</t>
  </si>
  <si>
    <t>GALLEGO CARDONA MANUEL ALEJANDRO</t>
  </si>
  <si>
    <t>Alvaro José Vasco Acosta</t>
  </si>
  <si>
    <t>VASCO</t>
  </si>
  <si>
    <t>ALVARO JOSE</t>
  </si>
  <si>
    <t>EIDER FABIAN</t>
  </si>
  <si>
    <t>VASCO ACOSTA ALVARO JOSE</t>
  </si>
  <si>
    <t>eider.moreno@manuelita.com</t>
  </si>
  <si>
    <t>313 7451764</t>
  </si>
  <si>
    <t>316 4404790</t>
  </si>
  <si>
    <t>carlos.aguirre@manuelita.com</t>
  </si>
  <si>
    <t>317 3921867</t>
  </si>
  <si>
    <t>AGUIRRE</t>
  </si>
  <si>
    <t>alvarovasco127@hotmail.com</t>
  </si>
  <si>
    <t>Ingrid Lorena Castaño Rodriguez</t>
  </si>
  <si>
    <t>ingrid.castaño@manuelita.com</t>
  </si>
  <si>
    <t>314 7088923</t>
  </si>
  <si>
    <t>CASTAÑO</t>
  </si>
  <si>
    <t>INGRID LORENA</t>
  </si>
  <si>
    <t>Wilver Alejandro Rodriguez Rojas</t>
  </si>
  <si>
    <t>WILVER ALEJANDRO</t>
  </si>
  <si>
    <t>RODRIGUEZ ROJAS WILVER ALEJANDRO</t>
  </si>
  <si>
    <t>wilal.rodriguez@hotmail.com</t>
  </si>
  <si>
    <t>314 8525738</t>
  </si>
  <si>
    <t>carlos.perez@manuelita.com</t>
  </si>
  <si>
    <t>300 7870754</t>
  </si>
  <si>
    <t>Claudia Patricia Mantilla Rodriguez</t>
  </si>
  <si>
    <t>Absalon Mina</t>
  </si>
  <si>
    <t>Nelson Fernando Salamanca Silva</t>
  </si>
  <si>
    <t>Elder Fabián Moreno Arias</t>
  </si>
  <si>
    <t>Edison Varela Padilla</t>
  </si>
  <si>
    <t>Yenny Maritza Garnica Ramos</t>
  </si>
  <si>
    <t>Walter Donneys</t>
  </si>
  <si>
    <t>William Camacho Castillo</t>
  </si>
  <si>
    <t>Milton Adrian Osorio González</t>
  </si>
  <si>
    <t>Claudia Maritza Beltrán Martínez</t>
  </si>
  <si>
    <t>Heberth Lucumi</t>
  </si>
  <si>
    <t>Edinson Libreros Pulgarin</t>
  </si>
  <si>
    <t>Andrea Rodas Galindo</t>
  </si>
  <si>
    <t>José Jener Camilo Muñoz</t>
  </si>
  <si>
    <t>Heberth Lucumi Carabali</t>
  </si>
  <si>
    <t>Johnatan Stick López Builes</t>
  </si>
  <si>
    <t>Samadi Lorena Vanegas López</t>
  </si>
  <si>
    <t>Oscar Andres Delgado</t>
  </si>
  <si>
    <t>Marcela Estrada Iza</t>
  </si>
  <si>
    <t>Duvan Andrés Cuarán Muriel</t>
  </si>
  <si>
    <t>Edinson Libreros Pulgarín</t>
  </si>
  <si>
    <t>Leidy Johana Velásquez</t>
  </si>
  <si>
    <t>Diógenes López Torres</t>
  </si>
  <si>
    <t>Ana Mercedes Chica Cabal</t>
  </si>
  <si>
    <t>Christian Camilo Rodriguez Azcárate</t>
  </si>
  <si>
    <t>Luis Fernando Díaz González</t>
  </si>
  <si>
    <t>Andrea Ruiz Velasquez</t>
  </si>
  <si>
    <t>Miguel Escobar López</t>
  </si>
  <si>
    <t>Laura Melissa Cabrera Valenzuela</t>
  </si>
  <si>
    <t>Nicolás Alviz Gómez</t>
  </si>
  <si>
    <t>Ricardo Astudillo Cabal</t>
  </si>
  <si>
    <t>William Fraga Jativa</t>
  </si>
  <si>
    <t>MANUELITA CORPORATIVA S.A.S.</t>
  </si>
  <si>
    <t>LIBREROS PULGARIN EDINSON</t>
  </si>
  <si>
    <t>CALDERON MARULANDA CARLOS ERNESTO</t>
  </si>
  <si>
    <t>LOPEZ TORRES DIOGENES</t>
  </si>
  <si>
    <t>ASTUDILLO CABAL RICARDO</t>
  </si>
  <si>
    <t>FRAGA JATIVA WILLIAM</t>
  </si>
  <si>
    <t>MORENO ARIAS ELDER FABIAN</t>
  </si>
  <si>
    <t>VANEGAS LOPEZ SAMADI LORENA</t>
  </si>
  <si>
    <t>CABRERA VALENZUELA LAURA MELISSA</t>
  </si>
  <si>
    <t>CAMACHO CASTILLO WILLIAM</t>
  </si>
  <si>
    <t>GARNICA RAMOS YENNY MARITZA</t>
  </si>
  <si>
    <t>CASTANO RODRIGUEZ INGRID LORENA</t>
  </si>
  <si>
    <t>ESTRADA IZA MARCELA</t>
  </si>
  <si>
    <t>CUARAN MURIEL DUVAN ANDRES</t>
  </si>
  <si>
    <t>AGUIRRE ORTIZ CARLOS ANDRES</t>
  </si>
  <si>
    <t>BELTRAN MARTINEZ CLAUDIA MARITZA</t>
  </si>
  <si>
    <t>RODAS GALINDO ANDREA</t>
  </si>
  <si>
    <t>DELGADO  OSCAR ANDRES</t>
  </si>
  <si>
    <t>RODRIGUEZ AZCARATE CHRISTIAN CAMILO</t>
  </si>
  <si>
    <t>CHICA CABAL ANA MERCEDES</t>
  </si>
  <si>
    <t>VELASQUEZ  LEIDY JOHANA</t>
  </si>
  <si>
    <t>DIAZ GONZALEZ LUIS FERNANDO</t>
  </si>
  <si>
    <t>BERRIO BAENA CAMILO ANDRES</t>
  </si>
  <si>
    <t>ESCOBAR  OSCAR</t>
  </si>
  <si>
    <t>OSORIO GONZALEZ MILTON ADRIAN</t>
  </si>
  <si>
    <t>Administración Cravo Sur</t>
  </si>
  <si>
    <t>Administración APS</t>
  </si>
  <si>
    <t>Investigación y Control Técnico Agronómico</t>
  </si>
  <si>
    <t>Diesel Mecánico Campo</t>
  </si>
  <si>
    <t>Nuevo CeCo</t>
  </si>
  <si>
    <t>Azúcar Alta Pureza</t>
  </si>
  <si>
    <t>Planta Eléctrica</t>
  </si>
  <si>
    <t>Sistemas de Información</t>
  </si>
  <si>
    <t>ALVIZ GOMEZ NICOLAS</t>
  </si>
  <si>
    <t>GERENCIA DE INVESTIGACION Y DESARROLLO</t>
  </si>
  <si>
    <t>Luis Ignacio Neira Aguilera</t>
  </si>
  <si>
    <t>Carlos Ernesto Calderón Marulanda</t>
  </si>
  <si>
    <t>Carlos Andrés Aguirre Ortíz</t>
  </si>
  <si>
    <t>Camilo Andrés Berrio Baena</t>
  </si>
  <si>
    <t>DONNEYS WALTER</t>
  </si>
  <si>
    <t>LUCUMI HEBERTH</t>
  </si>
  <si>
    <t>MINA ABSALON</t>
  </si>
  <si>
    <t>SALAMANCA SILVA NELSON FERNANDO</t>
  </si>
  <si>
    <t>ESCOBAR LOPEZ MIGUEL</t>
  </si>
  <si>
    <t>CAMILO MUÑOZ JOSE JENER</t>
  </si>
  <si>
    <t>PENSIONADO</t>
  </si>
  <si>
    <t>Carlos Armando Morales Vélez</t>
  </si>
  <si>
    <t>Miguel Angel Escobar López</t>
  </si>
  <si>
    <t>Ana Maria Montoya Buriticá</t>
  </si>
  <si>
    <t>LEIDY JOHANA</t>
  </si>
  <si>
    <t>INTERESES (1.65% mv)</t>
  </si>
  <si>
    <t>Lilian Yohanna Calero Morales</t>
  </si>
  <si>
    <t>DESARROLLO ORGANIZACIONAL</t>
  </si>
  <si>
    <t>Desarrollo Organizacional</t>
  </si>
  <si>
    <t>CALERO</t>
  </si>
  <si>
    <t>CHICA</t>
  </si>
  <si>
    <t>CABAL</t>
  </si>
  <si>
    <t>LILIAN YOHANNA</t>
  </si>
  <si>
    <t>CHRISTIAN CAMILO</t>
  </si>
  <si>
    <t>ANA MERCEDES</t>
  </si>
  <si>
    <t>CALERO MORALES LILIAN YOHANNA</t>
  </si>
  <si>
    <t>OSCAR ANDRES</t>
  </si>
  <si>
    <t>ANDREA</t>
  </si>
  <si>
    <t>AZCARATE</t>
  </si>
  <si>
    <t>RODAS</t>
  </si>
  <si>
    <t>CLAUDIA MARITZA</t>
  </si>
  <si>
    <t>Carlos Andrés Aguirre Ortiz</t>
  </si>
  <si>
    <t>Pasó a ACEITES el 15-07-18</t>
  </si>
  <si>
    <t xml:space="preserve">QUINCENA   </t>
  </si>
  <si>
    <t xml:space="preserve">MES   </t>
  </si>
  <si>
    <t>DOCUMENTO DE IDENTIFICACION</t>
  </si>
  <si>
    <t>Diego Martinez</t>
  </si>
  <si>
    <t>Nathaly Figueroa Puentes</t>
  </si>
  <si>
    <t>Fabian Alberto Guerrero Mafla</t>
  </si>
  <si>
    <t>William Osorio Toro</t>
  </si>
  <si>
    <t>319 2988724</t>
  </si>
  <si>
    <t>nathaly.figueroa@manuelita.com</t>
  </si>
  <si>
    <t>diegofz25martinez@gmail.com</t>
  </si>
  <si>
    <t>315 5562922</t>
  </si>
  <si>
    <t>william.osorio@manuelita.com</t>
  </si>
  <si>
    <t>315 4018329</t>
  </si>
  <si>
    <t>fabian.guerrero@manuelita.com</t>
  </si>
  <si>
    <t>317 4049938</t>
  </si>
  <si>
    <t>NEIRA</t>
  </si>
  <si>
    <t>CALDERON</t>
  </si>
  <si>
    <t>FRAGA</t>
  </si>
  <si>
    <t>VANEGAS</t>
  </si>
  <si>
    <t>CABRERA</t>
  </si>
  <si>
    <t>CAMACHO</t>
  </si>
  <si>
    <t>GARNICA</t>
  </si>
  <si>
    <t>ALVIZ</t>
  </si>
  <si>
    <t>CUARAN</t>
  </si>
  <si>
    <t>BERRIO</t>
  </si>
  <si>
    <t>DONNEYS</t>
  </si>
  <si>
    <t>SALAMANCA</t>
  </si>
  <si>
    <t>LUCUMI</t>
  </si>
  <si>
    <t>MINA</t>
  </si>
  <si>
    <t>PULGARIN</t>
  </si>
  <si>
    <t>JATIVA</t>
  </si>
  <si>
    <t>IZA</t>
  </si>
  <si>
    <t>CAMILO</t>
  </si>
  <si>
    <t>EDINSON</t>
  </si>
  <si>
    <t>DIOGENES</t>
  </si>
  <si>
    <t>MARCELA</t>
  </si>
  <si>
    <t>NICOLAS</t>
  </si>
  <si>
    <t>WALTER</t>
  </si>
  <si>
    <t>HEBERTH</t>
  </si>
  <si>
    <t>ABSALON</t>
  </si>
  <si>
    <t>AGUILERA</t>
  </si>
  <si>
    <t>VALENZUELA</t>
  </si>
  <si>
    <t>BAENA</t>
  </si>
  <si>
    <t>LUIS IGNACIO</t>
  </si>
  <si>
    <t>CARLOS ERNESTO</t>
  </si>
  <si>
    <t>SAMADI LORENA</t>
  </si>
  <si>
    <t>LAURA MELISSA</t>
  </si>
  <si>
    <t>YENNY MARITZA</t>
  </si>
  <si>
    <t>MILTON ADRIAN</t>
  </si>
  <si>
    <t>NELSON FERNANDO</t>
  </si>
  <si>
    <t>NEIRA AGUILERA LUIS IGNACIO</t>
  </si>
  <si>
    <t>DUVAN ANDRES</t>
  </si>
  <si>
    <t>OSORIO TORO WILLIAM</t>
  </si>
  <si>
    <t>DIEGO</t>
  </si>
  <si>
    <t>MARTINEZ  DIEGO</t>
  </si>
  <si>
    <t>MUÑOZ</t>
  </si>
  <si>
    <t>JOSE JENER</t>
  </si>
  <si>
    <t>MIGUEL</t>
  </si>
  <si>
    <t>LOPEZ BUILES JOHNATAN STICK</t>
  </si>
  <si>
    <t>BUILES</t>
  </si>
  <si>
    <t>JOHNATAN STICK</t>
  </si>
  <si>
    <t>Alexander Vasquez García</t>
  </si>
  <si>
    <t>Juan David González</t>
  </si>
  <si>
    <t>juan.gonzalez@manuelita.com</t>
  </si>
  <si>
    <t>320 6749108</t>
  </si>
  <si>
    <t>Alexander Morales Molina</t>
  </si>
  <si>
    <t>Angie Catherine Sánchez Restrepo</t>
  </si>
  <si>
    <t>auxcontable1@manuelitacoop.coop</t>
  </si>
  <si>
    <t>315 6692330</t>
  </si>
  <si>
    <t>Juan David González Vélez</t>
  </si>
  <si>
    <t>Marlon Andrés Alarcón Valor</t>
  </si>
  <si>
    <t>David Esteban Pelaez Galvis</t>
  </si>
  <si>
    <t>Jhon Jairo Vera Caicedo</t>
  </si>
  <si>
    <t>PELAEZ GALVIS DAVID ESTEBAN</t>
  </si>
  <si>
    <t>PELAEZ</t>
  </si>
  <si>
    <t>GALVIS</t>
  </si>
  <si>
    <t>DAVID ESTEBAN</t>
  </si>
  <si>
    <t>Gustavo Adolfo Loaiza Giraldo</t>
  </si>
  <si>
    <t>gustavo.loaiza@manuelita.com</t>
  </si>
  <si>
    <t>david.pelaez@manuelita.com</t>
  </si>
  <si>
    <t>318 8372396</t>
  </si>
  <si>
    <t>LOAIZA</t>
  </si>
  <si>
    <t>GIRALDO</t>
  </si>
  <si>
    <t>LOAIZA GIRALDO GUSTAVO ADOLFO</t>
  </si>
  <si>
    <t>Gerencia de Campo</t>
  </si>
  <si>
    <t>GUERRERO</t>
  </si>
  <si>
    <t>VASQUEZ</t>
  </si>
  <si>
    <t>VERA</t>
  </si>
  <si>
    <t>MAFLA</t>
  </si>
  <si>
    <t>PUENTES</t>
  </si>
  <si>
    <t>RESTREPO</t>
  </si>
  <si>
    <t>VALOR</t>
  </si>
  <si>
    <t>FABIAN ALBERTO</t>
  </si>
  <si>
    <t>ANGIE CATHERINE</t>
  </si>
  <si>
    <t>JHON JAIRO</t>
  </si>
  <si>
    <t>NATHALY</t>
  </si>
  <si>
    <t>MARLON ANDRES</t>
  </si>
  <si>
    <t>CONSULTA
DESCUENTOS Y SALDOS
 AÑO 2020</t>
  </si>
  <si>
    <t>Adriana Fernanda Pereira Prieto</t>
  </si>
  <si>
    <t>carlos.lerma@manuelita.com</t>
  </si>
  <si>
    <t>Retiro voluntario a partir de 01-ene-2020</t>
  </si>
  <si>
    <t>Mancoop</t>
  </si>
  <si>
    <t>Operativo</t>
  </si>
  <si>
    <t>Pensionado</t>
  </si>
  <si>
    <t>Aceites</t>
  </si>
  <si>
    <t>Azúcar</t>
  </si>
  <si>
    <t>Fundación</t>
  </si>
  <si>
    <t>Andrea Amador Urrea</t>
  </si>
  <si>
    <t>Diana Lorena Villacorte Correa</t>
  </si>
  <si>
    <t>Walter Jairo Saavedra Orejuela</t>
  </si>
  <si>
    <t>Retiro voluntario a partir de 16-ene-2020</t>
  </si>
  <si>
    <t>Mercadeo</t>
  </si>
  <si>
    <t>Preparaciones</t>
  </si>
  <si>
    <t>Corporación</t>
  </si>
  <si>
    <t>Retiro de Manuelita en enero 2020</t>
  </si>
  <si>
    <t>andrea.amador@manuelita.com</t>
  </si>
  <si>
    <t>321 7006921</t>
  </si>
  <si>
    <t>Retiro voluntario del Club a partir de 14-feb-2020</t>
  </si>
  <si>
    <t>Retiro voluntario de Mansa a partir de 21-feb-2020</t>
  </si>
  <si>
    <t>Retiro de Mansa a partir de 07-feb-2020</t>
  </si>
  <si>
    <t>Expatriado Perú a partir de feb-2020</t>
  </si>
  <si>
    <t>Retiro voluntario del Club a partir de 01-feb-2020</t>
  </si>
  <si>
    <t>Retiro voluntario del Club a partir de 16-feb-2020</t>
  </si>
  <si>
    <t>Raúl Fernando Triana Saavedra</t>
  </si>
  <si>
    <t>raul.triana@manuelita.com</t>
  </si>
  <si>
    <t>310 3014958</t>
  </si>
  <si>
    <t>TRIANA</t>
  </si>
  <si>
    <t>RAUL FERNANDO</t>
  </si>
  <si>
    <t>TRIANA SAAVEDRA RAUL FERNANDO</t>
  </si>
  <si>
    <t>Viviana Andrea Morales Ramirez</t>
  </si>
  <si>
    <t>viviana.morales@manuelita.com</t>
  </si>
  <si>
    <t>316 2597183</t>
  </si>
  <si>
    <t>VIVIANA ANDREA</t>
  </si>
  <si>
    <t>MORALES RAMIREZ VIVIANA ANDREA</t>
  </si>
  <si>
    <t>Retiro voluntario del Club a partir de 16-02-2020</t>
  </si>
  <si>
    <t>Proveedores Caña</t>
  </si>
  <si>
    <t>Bodega Empaque y Almacenamiento</t>
  </si>
  <si>
    <t>Operativo, ingresó a partir de Marzo 2020</t>
  </si>
  <si>
    <t>Retiro voluntario del Club a partir de 03-03-2020  Pensión</t>
  </si>
  <si>
    <t>Retiro voluntario del Club a partir de 16-03-2020</t>
  </si>
  <si>
    <t>Retiro de Mansa a partir del 28-feb-2020</t>
  </si>
  <si>
    <t>Pensionado a partir de mayo de 2020</t>
  </si>
  <si>
    <t>Retiro de Mansa a partir de 31-may-2020</t>
  </si>
  <si>
    <t>Retiro de Mansa a partir de 13-jul-2020</t>
  </si>
  <si>
    <t>Retiro voluntario del Club a partir del 30-jul-2020</t>
  </si>
  <si>
    <t xml:space="preserve"> Pendiente del 2018 ($17,612) y descuentos cuotas 2020</t>
  </si>
  <si>
    <t xml:space="preserve"> Saldo a Dic 31 de 2019 ($233,317) y descuentos cuotas 2020</t>
  </si>
  <si>
    <t xml:space="preserve"> Canceló por Mancoop cuotas de Oct a Dic 2020</t>
  </si>
  <si>
    <t>Retiro de Mansa a partir de 24-sep-2020</t>
  </si>
  <si>
    <t>Retiro de Mansa a partir de 30-sep-2020</t>
  </si>
  <si>
    <t>NOVIEMBRE</t>
  </si>
  <si>
    <t>Retiro voluntario del Club a partir del 16-ago-2020</t>
  </si>
  <si>
    <t>PENDIENTE POR PAGAR A NOV 30</t>
  </si>
  <si>
    <t>NOV 30</t>
  </si>
  <si>
    <t xml:space="preserve"> Pend 2da qna Nov-2020</t>
  </si>
  <si>
    <t xml:space="preserve"> Operativo, se retiró de Mancoop el 16-Oct y no ha hecho últimos pagos.  </t>
  </si>
  <si>
    <t xml:space="preserve"> Operativo, ingresó a partir de Marzo 2020</t>
  </si>
  <si>
    <t>Retirado de Mansa el 10-Nov-2020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</si>
</sst>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\ * #,##0.00_);_(&quot;$&quot;\ * \(#,##0.00\);_(&quot;$&quot;\ * &quot;-&quot;??_);_(@_)"/>
  </numFmts>
  <fonts count="37" x14ac:knownFonts="1">
    <font>
      <sz val="12"/>
      <name val="Arial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indexed="58"/>
      <name val="Calibri"/>
      <family val="2"/>
      <scheme val="minor"/>
    </font>
    <font>
      <sz val="14"/>
      <color indexed="5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indexed="58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b/>
      <sz val="14"/>
      <color theme="0"/>
      <name val="Calibri"/>
      <family val="2"/>
      <scheme val="minor"/>
    </font>
    <font>
      <b/>
      <sz val="16"/>
      <color rgb="FF00660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FF6600"/>
      <name val="Arial"/>
      <family val="2"/>
    </font>
    <font>
      <b/>
      <sz val="10"/>
      <color rgb="FFFF6600"/>
      <name val="Arial"/>
      <family val="2"/>
    </font>
    <font>
      <sz val="12"/>
      <color rgb="FFFF66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b/>
      <sz val="14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4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13" fillId="0" borderId="0" xfId="1" applyNumberFormat="1" applyFont="1"/>
    <xf numFmtId="0" fontId="13" fillId="0" borderId="0" xfId="1" applyNumberFormat="1" applyFont="1" applyAlignment="1">
      <alignment horizontal="center"/>
    </xf>
    <xf numFmtId="0" fontId="13" fillId="0" borderId="0" xfId="1" applyNumberFormat="1" applyFont="1" applyAlignment="1">
      <alignment horizontal="left"/>
    </xf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1" applyNumberFormat="1" applyFont="1"/>
    <xf numFmtId="0" fontId="20" fillId="0" borderId="0" xfId="1" applyNumberFormat="1" applyFont="1"/>
    <xf numFmtId="0" fontId="20" fillId="0" borderId="0" xfId="1" applyNumberFormat="1" applyFont="1" applyAlignment="1">
      <alignment horizontal="center"/>
    </xf>
    <xf numFmtId="0" fontId="21" fillId="0" borderId="0" xfId="0" applyFont="1"/>
    <xf numFmtId="0" fontId="22" fillId="0" borderId="0" xfId="2" applyFont="1" applyAlignment="1">
      <alignment horizontal="left"/>
    </xf>
    <xf numFmtId="0" fontId="20" fillId="0" borderId="0" xfId="1" applyNumberFormat="1" applyFont="1" applyAlignment="1">
      <alignment horizontal="right"/>
    </xf>
    <xf numFmtId="0" fontId="20" fillId="0" borderId="0" xfId="1" applyNumberFormat="1" applyFont="1" applyAlignment="1">
      <alignment horizontal="left"/>
    </xf>
    <xf numFmtId="0" fontId="21" fillId="0" borderId="0" xfId="1" applyNumberFormat="1" applyFont="1"/>
    <xf numFmtId="0" fontId="21" fillId="0" borderId="0" xfId="1" applyNumberFormat="1" applyFont="1" applyAlignment="1">
      <alignment horizontal="center"/>
    </xf>
    <xf numFmtId="0" fontId="21" fillId="0" borderId="0" xfId="1" applyNumberFormat="1" applyFont="1" applyAlignment="1">
      <alignment horizontal="left"/>
    </xf>
    <xf numFmtId="0" fontId="20" fillId="6" borderId="0" xfId="1" applyNumberFormat="1" applyFont="1" applyFill="1"/>
    <xf numFmtId="0" fontId="21" fillId="6" borderId="0" xfId="1" applyNumberFormat="1" applyFont="1" applyFill="1"/>
    <xf numFmtId="0" fontId="21" fillId="6" borderId="0" xfId="1" applyNumberFormat="1" applyFont="1" applyFill="1" applyAlignment="1">
      <alignment horizontal="center"/>
    </xf>
    <xf numFmtId="0" fontId="22" fillId="6" borderId="0" xfId="2" applyFont="1" applyFill="1" applyAlignment="1">
      <alignment horizontal="left"/>
    </xf>
    <xf numFmtId="0" fontId="21" fillId="6" borderId="0" xfId="0" applyFont="1" applyFill="1"/>
    <xf numFmtId="0" fontId="11" fillId="0" borderId="0" xfId="2" applyAlignment="1">
      <alignment horizontal="left"/>
    </xf>
    <xf numFmtId="3" fontId="23" fillId="9" borderId="31" xfId="0" applyNumberFormat="1" applyFont="1" applyFill="1" applyBorder="1" applyAlignment="1" applyProtection="1">
      <alignment horizontal="center"/>
      <protection locked="0"/>
    </xf>
    <xf numFmtId="0" fontId="20" fillId="10" borderId="0" xfId="1" applyNumberFormat="1" applyFont="1" applyFill="1" applyAlignment="1">
      <alignment horizontal="center"/>
    </xf>
    <xf numFmtId="0" fontId="21" fillId="10" borderId="0" xfId="0" applyFont="1" applyFill="1"/>
    <xf numFmtId="0" fontId="20" fillId="10" borderId="0" xfId="1" applyNumberFormat="1" applyFont="1" applyFill="1" applyAlignment="1">
      <alignment horizontal="left"/>
    </xf>
    <xf numFmtId="1" fontId="14" fillId="5" borderId="0" xfId="0" applyNumberFormat="1" applyFont="1" applyFill="1" applyAlignment="1">
      <alignment horizontal="center"/>
    </xf>
    <xf numFmtId="1" fontId="20" fillId="0" borderId="0" xfId="1" applyNumberFormat="1" applyFont="1"/>
    <xf numFmtId="1" fontId="18" fillId="0" borderId="0" xfId="1" applyNumberFormat="1" applyFont="1"/>
    <xf numFmtId="1" fontId="20" fillId="6" borderId="0" xfId="1" applyNumberFormat="1" applyFont="1" applyFill="1"/>
    <xf numFmtId="1" fontId="20" fillId="0" borderId="0" xfId="1" applyNumberFormat="1" applyFont="1" applyAlignment="1">
      <alignment horizontal="right"/>
    </xf>
    <xf numFmtId="1" fontId="13" fillId="0" borderId="0" xfId="1" applyNumberFormat="1" applyFont="1"/>
    <xf numFmtId="1" fontId="3" fillId="0" borderId="0" xfId="0" applyNumberFormat="1" applyFont="1"/>
    <xf numFmtId="1" fontId="15" fillId="0" borderId="0" xfId="0" applyNumberFormat="1" applyFont="1"/>
    <xf numFmtId="0" fontId="19" fillId="0" borderId="0" xfId="0" applyFont="1"/>
    <xf numFmtId="0" fontId="20" fillId="11" borderId="0" xfId="1" applyNumberFormat="1" applyFont="1" applyFill="1" applyAlignment="1">
      <alignment horizontal="center"/>
    </xf>
    <xf numFmtId="0" fontId="21" fillId="11" borderId="0" xfId="0" applyFont="1" applyFill="1"/>
    <xf numFmtId="0" fontId="11" fillId="11" borderId="0" xfId="2" applyFill="1" applyAlignment="1">
      <alignment horizontal="left"/>
    </xf>
    <xf numFmtId="1" fontId="18" fillId="10" borderId="0" xfId="1" applyNumberFormat="1" applyFont="1" applyFill="1"/>
    <xf numFmtId="0" fontId="18" fillId="10" borderId="0" xfId="1" applyNumberFormat="1" applyFont="1" applyFill="1"/>
    <xf numFmtId="0" fontId="17" fillId="0" borderId="0" xfId="0" applyFont="1" applyFill="1" applyAlignment="1">
      <alignment horizontal="center"/>
    </xf>
    <xf numFmtId="0" fontId="19" fillId="0" borderId="0" xfId="1" applyNumberFormat="1" applyFont="1" applyFill="1"/>
    <xf numFmtId="0" fontId="12" fillId="0" borderId="0" xfId="1" applyNumberFormat="1" applyFont="1" applyFill="1"/>
    <xf numFmtId="0" fontId="12" fillId="0" borderId="0" xfId="0" applyFont="1" applyFill="1"/>
    <xf numFmtId="0" fontId="8" fillId="0" borderId="0" xfId="0" applyFont="1" applyFill="1"/>
    <xf numFmtId="0" fontId="10" fillId="0" borderId="0" xfId="1" applyNumberFormat="1" applyFont="1" applyFill="1"/>
    <xf numFmtId="0" fontId="1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8" borderId="4" xfId="0" applyFont="1" applyFill="1" applyBorder="1" applyAlignment="1" applyProtection="1">
      <alignment horizontal="center" vertical="center"/>
      <protection hidden="1"/>
    </xf>
    <xf numFmtId="0" fontId="4" fillId="8" borderId="5" xfId="0" applyFont="1" applyFill="1" applyBorder="1" applyAlignment="1" applyProtection="1">
      <alignment horizontal="center" vertical="center"/>
      <protection hidden="1"/>
    </xf>
    <xf numFmtId="0" fontId="4" fillId="8" borderId="29" xfId="0" applyFont="1" applyFill="1" applyBorder="1" applyAlignment="1" applyProtection="1">
      <alignment horizontal="center" vertical="center"/>
      <protection hidden="1"/>
    </xf>
    <xf numFmtId="0" fontId="4" fillId="8" borderId="30" xfId="0" applyFont="1" applyFill="1" applyBorder="1" applyAlignment="1" applyProtection="1">
      <alignment horizontal="center" vertical="center"/>
      <protection hidden="1"/>
    </xf>
    <xf numFmtId="0" fontId="5" fillId="7" borderId="15" xfId="0" applyFont="1" applyFill="1" applyBorder="1" applyAlignment="1" applyProtection="1">
      <alignment vertical="center"/>
      <protection hidden="1"/>
    </xf>
    <xf numFmtId="3" fontId="6" fillId="7" borderId="16" xfId="0" applyNumberFormat="1" applyFont="1" applyFill="1" applyBorder="1" applyAlignment="1" applyProtection="1">
      <alignment horizontal="right" vertical="center"/>
      <protection hidden="1"/>
    </xf>
    <xf numFmtId="3" fontId="6" fillId="7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7" borderId="15" xfId="0" applyFont="1" applyFill="1" applyBorder="1" applyAlignment="1" applyProtection="1">
      <alignment vertical="center"/>
      <protection hidden="1"/>
    </xf>
    <xf numFmtId="3" fontId="8" fillId="7" borderId="16" xfId="0" applyNumberFormat="1" applyFont="1" applyFill="1" applyBorder="1" applyAlignment="1" applyProtection="1">
      <alignment horizontal="right" vertical="center"/>
      <protection hidden="1"/>
    </xf>
    <xf numFmtId="3" fontId="8" fillId="7" borderId="17" xfId="0" applyNumberFormat="1" applyFont="1" applyFill="1" applyBorder="1" applyAlignment="1" applyProtection="1">
      <alignment horizontal="right" vertical="center"/>
      <protection hidden="1"/>
    </xf>
    <xf numFmtId="0" fontId="16" fillId="8" borderId="18" xfId="0" applyFont="1" applyFill="1" applyBorder="1" applyAlignment="1" applyProtection="1">
      <alignment vertical="center"/>
      <protection hidden="1"/>
    </xf>
    <xf numFmtId="3" fontId="16" fillId="8" borderId="19" xfId="0" applyNumberFormat="1" applyFont="1" applyFill="1" applyBorder="1" applyAlignment="1" applyProtection="1">
      <alignment horizontal="right" vertical="center"/>
      <protection hidden="1"/>
    </xf>
    <xf numFmtId="3" fontId="16" fillId="8" borderId="20" xfId="0" applyNumberFormat="1" applyFont="1" applyFill="1" applyBorder="1" applyAlignment="1" applyProtection="1">
      <alignment horizontal="right"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5" fillId="0" borderId="0" xfId="0" applyNumberFormat="1" applyFont="1" applyProtection="1">
      <protection hidden="1"/>
    </xf>
    <xf numFmtId="0" fontId="7" fillId="0" borderId="0" xfId="0" quotePrefix="1" applyFont="1" applyProtection="1">
      <protection hidden="1"/>
    </xf>
    <xf numFmtId="1" fontId="21" fillId="11" borderId="0" xfId="1" applyNumberFormat="1" applyFont="1" applyFill="1"/>
    <xf numFmtId="0" fontId="21" fillId="11" borderId="0" xfId="1" applyNumberFormat="1" applyFont="1" applyFill="1"/>
    <xf numFmtId="1" fontId="20" fillId="0" borderId="0" xfId="1" applyNumberFormat="1" applyFont="1" applyFill="1"/>
    <xf numFmtId="0" fontId="20" fillId="0" borderId="0" xfId="1" applyNumberFormat="1" applyFont="1" applyFill="1"/>
    <xf numFmtId="0" fontId="20" fillId="0" borderId="0" xfId="1" applyNumberFormat="1" applyFont="1" applyFill="1" applyAlignment="1">
      <alignment horizontal="center"/>
    </xf>
    <xf numFmtId="0" fontId="11" fillId="0" borderId="0" xfId="2" applyFill="1" applyAlignment="1">
      <alignment horizontal="left"/>
    </xf>
    <xf numFmtId="0" fontId="21" fillId="0" borderId="0" xfId="0" applyFont="1" applyFill="1"/>
    <xf numFmtId="0" fontId="22" fillId="0" borderId="0" xfId="2" applyFont="1" applyFill="1" applyAlignment="1">
      <alignment horizontal="left"/>
    </xf>
    <xf numFmtId="0" fontId="20" fillId="0" borderId="0" xfId="1" applyNumberFormat="1" applyFont="1" applyFill="1" applyAlignment="1">
      <alignment horizontal="right"/>
    </xf>
    <xf numFmtId="0" fontId="20" fillId="0" borderId="0" xfId="1" applyNumberFormat="1" applyFont="1" applyFill="1" applyAlignment="1">
      <alignment horizontal="left"/>
    </xf>
    <xf numFmtId="0" fontId="11" fillId="0" borderId="0" xfId="2" applyNumberFormat="1" applyAlignment="1">
      <alignment horizontal="left"/>
    </xf>
    <xf numFmtId="0" fontId="19" fillId="10" borderId="0" xfId="1" applyNumberFormat="1" applyFont="1" applyFill="1"/>
    <xf numFmtId="1" fontId="20" fillId="10" borderId="0" xfId="1" applyNumberFormat="1" applyFont="1" applyFill="1"/>
    <xf numFmtId="0" fontId="20" fillId="10" borderId="0" xfId="1" applyNumberFormat="1" applyFont="1" applyFill="1"/>
    <xf numFmtId="0" fontId="11" fillId="10" borderId="0" xfId="2" applyNumberFormat="1" applyFill="1" applyAlignment="1">
      <alignment horizontal="left"/>
    </xf>
    <xf numFmtId="0" fontId="22" fillId="10" borderId="0" xfId="2" applyFont="1" applyFill="1" applyAlignment="1">
      <alignment horizontal="left"/>
    </xf>
    <xf numFmtId="3" fontId="26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27" fillId="0" borderId="0" xfId="0" quotePrefix="1" applyNumberFormat="1" applyFont="1" applyAlignment="1" applyProtection="1">
      <alignment horizontal="center"/>
      <protection hidden="1"/>
    </xf>
    <xf numFmtId="3" fontId="27" fillId="2" borderId="1" xfId="0" applyNumberFormat="1" applyFont="1" applyFill="1" applyBorder="1" applyAlignment="1" applyProtection="1">
      <alignment horizontal="centerContinuous"/>
      <protection hidden="1"/>
    </xf>
    <xf numFmtId="3" fontId="27" fillId="2" borderId="2" xfId="0" applyNumberFormat="1" applyFont="1" applyFill="1" applyBorder="1" applyAlignment="1" applyProtection="1">
      <alignment horizontal="centerContinuous"/>
      <protection hidden="1"/>
    </xf>
    <xf numFmtId="3" fontId="27" fillId="3" borderId="1" xfId="0" applyNumberFormat="1" applyFont="1" applyFill="1" applyBorder="1" applyAlignment="1" applyProtection="1">
      <alignment horizontal="centerContinuous"/>
      <protection hidden="1"/>
    </xf>
    <xf numFmtId="3" fontId="27" fillId="3" borderId="3" xfId="0" applyNumberFormat="1" applyFont="1" applyFill="1" applyBorder="1" applyAlignment="1" applyProtection="1">
      <alignment horizontal="centerContinuous"/>
      <protection hidden="1"/>
    </xf>
    <xf numFmtId="3" fontId="28" fillId="2" borderId="9" xfId="0" applyNumberFormat="1" applyFont="1" applyFill="1" applyBorder="1" applyAlignment="1" applyProtection="1">
      <alignment horizontal="center"/>
      <protection hidden="1"/>
    </xf>
    <xf numFmtId="3" fontId="28" fillId="2" borderId="21" xfId="0" applyNumberFormat="1" applyFont="1" applyFill="1" applyBorder="1" applyAlignment="1" applyProtection="1">
      <alignment horizontal="center"/>
      <protection hidden="1"/>
    </xf>
    <xf numFmtId="3" fontId="28" fillId="2" borderId="24" xfId="0" applyNumberFormat="1" applyFont="1" applyFill="1" applyBorder="1" applyAlignment="1" applyProtection="1">
      <alignment horizontal="center"/>
      <protection hidden="1"/>
    </xf>
    <xf numFmtId="3" fontId="28" fillId="3" borderId="9" xfId="0" applyNumberFormat="1" applyFont="1" applyFill="1" applyBorder="1" applyAlignment="1" applyProtection="1">
      <alignment horizontal="center"/>
      <protection hidden="1"/>
    </xf>
    <xf numFmtId="3" fontId="28" fillId="3" borderId="10" xfId="0" applyNumberFormat="1" applyFont="1" applyFill="1" applyBorder="1" applyAlignment="1" applyProtection="1">
      <alignment horizontal="center"/>
      <protection hidden="1"/>
    </xf>
    <xf numFmtId="3" fontId="29" fillId="4" borderId="1" xfId="0" applyNumberFormat="1" applyFont="1" applyFill="1" applyBorder="1" applyAlignment="1" applyProtection="1">
      <alignment horizontal="center" vertical="center"/>
      <protection hidden="1"/>
    </xf>
    <xf numFmtId="0" fontId="29" fillId="4" borderId="4" xfId="0" applyFont="1" applyFill="1" applyBorder="1" applyAlignment="1" applyProtection="1">
      <alignment horizontal="center" vertical="center"/>
      <protection hidden="1"/>
    </xf>
    <xf numFmtId="3" fontId="29" fillId="4" borderId="5" xfId="0" applyNumberFormat="1" applyFont="1" applyFill="1" applyBorder="1" applyAlignment="1" applyProtection="1">
      <alignment horizontal="center" vertical="center"/>
      <protection hidden="1"/>
    </xf>
    <xf numFmtId="3" fontId="28" fillId="2" borderId="11" xfId="0" applyNumberFormat="1" applyFont="1" applyFill="1" applyBorder="1" applyAlignment="1" applyProtection="1">
      <alignment horizontal="center"/>
      <protection hidden="1"/>
    </xf>
    <xf numFmtId="3" fontId="28" fillId="2" borderId="22" xfId="0" applyNumberFormat="1" applyFont="1" applyFill="1" applyBorder="1" applyAlignment="1" applyProtection="1">
      <alignment horizontal="center"/>
      <protection hidden="1"/>
    </xf>
    <xf numFmtId="3" fontId="28" fillId="2" borderId="25" xfId="0" applyNumberFormat="1" applyFont="1" applyFill="1" applyBorder="1" applyAlignment="1" applyProtection="1">
      <alignment horizontal="center"/>
      <protection hidden="1"/>
    </xf>
    <xf numFmtId="3" fontId="28" fillId="3" borderId="11" xfId="0" applyNumberFormat="1" applyFont="1" applyFill="1" applyBorder="1" applyAlignment="1" applyProtection="1">
      <alignment horizontal="center"/>
      <protection hidden="1"/>
    </xf>
    <xf numFmtId="3" fontId="28" fillId="3" borderId="12" xfId="0" applyNumberFormat="1" applyFont="1" applyFill="1" applyBorder="1" applyAlignment="1" applyProtection="1">
      <alignment horizontal="center"/>
      <protection hidden="1"/>
    </xf>
    <xf numFmtId="3" fontId="29" fillId="4" borderId="6" xfId="0" applyNumberFormat="1" applyFont="1" applyFill="1" applyBorder="1" applyAlignment="1" applyProtection="1">
      <alignment horizontal="center" vertical="center"/>
      <protection hidden="1"/>
    </xf>
    <xf numFmtId="0" fontId="29" fillId="4" borderId="7" xfId="0" applyFont="1" applyFill="1" applyBorder="1" applyAlignment="1" applyProtection="1">
      <alignment horizontal="center" vertical="center"/>
      <protection hidden="1"/>
    </xf>
    <xf numFmtId="3" fontId="29" fillId="4" borderId="8" xfId="0" applyNumberFormat="1" applyFont="1" applyFill="1" applyBorder="1" applyAlignment="1" applyProtection="1">
      <alignment horizontal="center" vertical="center"/>
      <protection hidden="1"/>
    </xf>
    <xf numFmtId="3" fontId="27" fillId="2" borderId="13" xfId="0" applyNumberFormat="1" applyFont="1" applyFill="1" applyBorder="1" applyAlignment="1" applyProtection="1">
      <alignment horizontal="center"/>
      <protection hidden="1"/>
    </xf>
    <xf numFmtId="3" fontId="27" fillId="2" borderId="23" xfId="0" applyNumberFormat="1" applyFont="1" applyFill="1" applyBorder="1" applyAlignment="1" applyProtection="1">
      <alignment horizontal="center"/>
      <protection hidden="1"/>
    </xf>
    <xf numFmtId="3" fontId="27" fillId="2" borderId="26" xfId="0" applyNumberFormat="1" applyFont="1" applyFill="1" applyBorder="1" applyAlignment="1" applyProtection="1">
      <alignment horizontal="center"/>
      <protection hidden="1"/>
    </xf>
    <xf numFmtId="3" fontId="27" fillId="3" borderId="13" xfId="0" applyNumberFormat="1" applyFont="1" applyFill="1" applyBorder="1" applyAlignment="1" applyProtection="1">
      <alignment horizontal="center"/>
      <protection hidden="1"/>
    </xf>
    <xf numFmtId="3" fontId="27" fillId="3" borderId="14" xfId="0" applyNumberFormat="1" applyFont="1" applyFill="1" applyBorder="1" applyAlignment="1" applyProtection="1">
      <alignment horizontal="center"/>
      <protection hidden="1"/>
    </xf>
    <xf numFmtId="3" fontId="25" fillId="0" borderId="0" xfId="1" applyNumberFormat="1" applyFont="1"/>
    <xf numFmtId="0" fontId="25" fillId="0" borderId="0" xfId="0" applyFont="1" applyAlignment="1" applyProtection="1">
      <alignment horizontal="right"/>
      <protection hidden="1"/>
    </xf>
    <xf numFmtId="3" fontId="25" fillId="0" borderId="0" xfId="0" applyNumberFormat="1" applyFont="1" applyProtection="1">
      <protection hidden="1"/>
    </xf>
    <xf numFmtId="3" fontId="25" fillId="0" borderId="0" xfId="0" applyNumberFormat="1" applyFont="1" applyAlignment="1" applyProtection="1">
      <alignment horizontal="right"/>
      <protection hidden="1"/>
    </xf>
    <xf numFmtId="43" fontId="25" fillId="0" borderId="0" xfId="1" applyFont="1" applyProtection="1">
      <protection hidden="1"/>
    </xf>
    <xf numFmtId="3" fontId="25" fillId="10" borderId="0" xfId="1" applyNumberFormat="1" applyFont="1" applyFill="1"/>
    <xf numFmtId="0" fontId="25" fillId="10" borderId="0" xfId="0" applyFont="1" applyFill="1" applyAlignment="1" applyProtection="1">
      <alignment horizontal="right"/>
      <protection hidden="1"/>
    </xf>
    <xf numFmtId="3" fontId="25" fillId="10" borderId="0" xfId="0" applyNumberFormat="1" applyFont="1" applyFill="1" applyProtection="1">
      <protection hidden="1"/>
    </xf>
    <xf numFmtId="3" fontId="25" fillId="10" borderId="0" xfId="0" applyNumberFormat="1" applyFont="1" applyFill="1" applyAlignment="1" applyProtection="1">
      <alignment horizontal="right"/>
      <protection hidden="1"/>
    </xf>
    <xf numFmtId="43" fontId="25" fillId="10" borderId="0" xfId="1" applyFont="1" applyFill="1" applyProtection="1">
      <protection hidden="1"/>
    </xf>
    <xf numFmtId="0" fontId="25" fillId="0" borderId="0" xfId="0" applyFont="1" applyProtection="1">
      <protection hidden="1"/>
    </xf>
    <xf numFmtId="3" fontId="30" fillId="0" borderId="0" xfId="0" applyNumberFormat="1" applyFont="1" applyProtection="1">
      <protection hidden="1"/>
    </xf>
    <xf numFmtId="3" fontId="30" fillId="3" borderId="3" xfId="0" applyNumberFormat="1" applyFont="1" applyFill="1" applyBorder="1" applyAlignment="1" applyProtection="1">
      <alignment horizontal="centerContinuous"/>
      <protection hidden="1"/>
    </xf>
    <xf numFmtId="3" fontId="31" fillId="3" borderId="10" xfId="0" applyNumberFormat="1" applyFont="1" applyFill="1" applyBorder="1" applyAlignment="1" applyProtection="1">
      <alignment horizontal="center"/>
      <protection hidden="1"/>
    </xf>
    <xf numFmtId="3" fontId="31" fillId="3" borderId="12" xfId="0" applyNumberFormat="1" applyFont="1" applyFill="1" applyBorder="1" applyAlignment="1" applyProtection="1">
      <alignment horizontal="center"/>
      <protection hidden="1"/>
    </xf>
    <xf numFmtId="3" fontId="30" fillId="3" borderId="14" xfId="0" applyNumberFormat="1" applyFont="1" applyFill="1" applyBorder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right"/>
      <protection hidden="1"/>
    </xf>
    <xf numFmtId="3" fontId="32" fillId="10" borderId="0" xfId="0" applyNumberFormat="1" applyFont="1" applyFill="1" applyAlignment="1" applyProtection="1">
      <alignment horizontal="right"/>
      <protection hidden="1"/>
    </xf>
    <xf numFmtId="3" fontId="32" fillId="0" borderId="0" xfId="3" applyNumberFormat="1" applyFont="1"/>
    <xf numFmtId="3" fontId="32" fillId="0" borderId="0" xfId="0" applyNumberFormat="1" applyFont="1" applyProtection="1">
      <protection hidden="1"/>
    </xf>
    <xf numFmtId="0" fontId="21" fillId="10" borderId="0" xfId="1" applyNumberFormat="1" applyFont="1" applyFill="1"/>
    <xf numFmtId="0" fontId="21" fillId="10" borderId="0" xfId="1" applyNumberFormat="1" applyFont="1" applyFill="1" applyAlignment="1">
      <alignment horizontal="center"/>
    </xf>
    <xf numFmtId="1" fontId="21" fillId="10" borderId="0" xfId="1" applyNumberFormat="1" applyFont="1" applyFill="1"/>
    <xf numFmtId="3" fontId="25" fillId="12" borderId="0" xfId="1" applyNumberFormat="1" applyFont="1" applyFill="1"/>
    <xf numFmtId="0" fontId="25" fillId="12" borderId="0" xfId="0" applyFont="1" applyFill="1" applyAlignment="1" applyProtection="1">
      <alignment horizontal="right"/>
      <protection hidden="1"/>
    </xf>
    <xf numFmtId="3" fontId="25" fillId="12" borderId="0" xfId="0" applyNumberFormat="1" applyFont="1" applyFill="1" applyProtection="1">
      <protection hidden="1"/>
    </xf>
    <xf numFmtId="3" fontId="25" fillId="12" borderId="0" xfId="0" applyNumberFormat="1" applyFont="1" applyFill="1" applyAlignment="1" applyProtection="1">
      <alignment horizontal="right"/>
      <protection hidden="1"/>
    </xf>
    <xf numFmtId="3" fontId="32" fillId="12" borderId="0" xfId="0" applyNumberFormat="1" applyFont="1" applyFill="1" applyAlignment="1" applyProtection="1">
      <alignment horizontal="right"/>
      <protection hidden="1"/>
    </xf>
    <xf numFmtId="43" fontId="25" fillId="12" borderId="0" xfId="1" applyFont="1" applyFill="1" applyProtection="1">
      <protection hidden="1"/>
    </xf>
    <xf numFmtId="43" fontId="35" fillId="0" borderId="0" xfId="1" applyFont="1" applyProtection="1">
      <protection hidden="1"/>
    </xf>
    <xf numFmtId="43" fontId="25" fillId="0" borderId="0" xfId="1" applyFont="1" applyFill="1" applyProtection="1">
      <protection hidden="1"/>
    </xf>
    <xf numFmtId="0" fontId="36" fillId="0" borderId="0" xfId="0" applyFont="1" applyProtection="1">
      <protection hidden="1"/>
    </xf>
    <xf numFmtId="0" fontId="20" fillId="10" borderId="0" xfId="1" applyNumberFormat="1" applyFont="1" applyFill="1" applyAlignment="1">
      <alignment horizontal="right"/>
    </xf>
    <xf numFmtId="3" fontId="35" fillId="0" borderId="0" xfId="1" applyNumberFormat="1" applyFont="1" applyFill="1"/>
    <xf numFmtId="0" fontId="35" fillId="0" borderId="0" xfId="0" applyFont="1" applyFill="1" applyAlignment="1" applyProtection="1">
      <alignment horizontal="right"/>
      <protection hidden="1"/>
    </xf>
    <xf numFmtId="3" fontId="35" fillId="0" borderId="0" xfId="0" applyNumberFormat="1" applyFont="1" applyFill="1" applyProtection="1">
      <protection hidden="1"/>
    </xf>
    <xf numFmtId="3" fontId="35" fillId="0" borderId="0" xfId="0" applyNumberFormat="1" applyFont="1" applyFill="1" applyAlignment="1" applyProtection="1">
      <alignment horizontal="right"/>
      <protection hidden="1"/>
    </xf>
    <xf numFmtId="43" fontId="35" fillId="0" borderId="0" xfId="1" applyFont="1" applyFill="1" applyProtection="1">
      <protection hidden="1"/>
    </xf>
    <xf numFmtId="0" fontId="11" fillId="10" borderId="0" xfId="2" applyFill="1" applyAlignment="1">
      <alignment horizontal="left"/>
    </xf>
    <xf numFmtId="0" fontId="4" fillId="8" borderId="27" xfId="0" applyFont="1" applyFill="1" applyBorder="1" applyAlignment="1" applyProtection="1">
      <alignment horizontal="center" vertical="center"/>
      <protection hidden="1"/>
    </xf>
    <xf numFmtId="0" fontId="4" fillId="8" borderId="28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</cellXfs>
  <cellStyles count="7">
    <cellStyle name="Hipervínculo" xfId="2" builtinId="8"/>
    <cellStyle name="Millares" xfId="1" builtinId="3"/>
    <cellStyle name="Millares 2" xfId="3" xr:uid="{00000000-0005-0000-0000-000002000000}"/>
    <cellStyle name="Moneda 2" xfId="5" xr:uid="{00000000-0005-0000-0000-000003000000}"/>
    <cellStyle name="Normal" xfId="0" builtinId="0"/>
    <cellStyle name="Normal 2" xfId="4" xr:uid="{00000000-0005-0000-0000-000005000000}"/>
    <cellStyle name="Porcentaje 2" xfId="6" xr:uid="{00000000-0005-0000-0000-000006000000}"/>
  </cellStyles>
  <dxfs count="1">
    <dxf>
      <fill>
        <patternFill patternType="solid">
          <fgColor rgb="FFDAEEF3"/>
          <bgColor rgb="FF000000"/>
        </patternFill>
      </fill>
    </dxf>
  </dxfs>
  <tableStyles count="0" defaultTableStyle="TableStyleMedium9" defaultPivotStyle="PivotStyleLight16"/>
  <colors>
    <mruColors>
      <color rgb="FF00FF00"/>
      <color rgb="FF0000FF"/>
      <color rgb="FFFF6600"/>
      <color rgb="FFFFFF66"/>
      <color rgb="FF00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153079</xdr:colOff>
      <xdr:row>0</xdr:row>
      <xdr:rowOff>59532</xdr:rowOff>
    </xdr:from>
    <xdr:to>
      <xdr:col>1</xdr:col>
      <xdr:colOff>2726530</xdr:colOff>
      <xdr:row>7</xdr:row>
      <xdr:rowOff>9979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19733C-E238-4CE4-AC6E-7A585C2F5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2" y="59532"/>
          <a:ext cx="2573451" cy="1724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daniel.betancourt@manuelita.com" TargetMode="External"/><Relationship Id="rId18" Type="http://schemas.openxmlformats.org/officeDocument/2006/relationships/hyperlink" Target="mailto:jaime.gonzalez@manuelita.com" TargetMode="External"/><Relationship Id="rId26" Type="http://schemas.openxmlformats.org/officeDocument/2006/relationships/hyperlink" Target="mailto:helmer.alpala@manuelita.com" TargetMode="External"/><Relationship Id="rId39" Type="http://schemas.openxmlformats.org/officeDocument/2006/relationships/hyperlink" Target="mailto:gentil.gongora@manuelita.com" TargetMode="External"/><Relationship Id="rId21" Type="http://schemas.openxmlformats.org/officeDocument/2006/relationships/hyperlink" Target="mailto:diego.vivas@manuelita.com" TargetMode="External"/><Relationship Id="rId34" Type="http://schemas.openxmlformats.org/officeDocument/2006/relationships/hyperlink" Target="mailto:gildardo.rosero@manuelita.com" TargetMode="External"/><Relationship Id="rId42" Type="http://schemas.openxmlformats.org/officeDocument/2006/relationships/hyperlink" Target="mailto:gustavo.osorio@manuelita.com" TargetMode="External"/><Relationship Id="rId47" Type="http://schemas.openxmlformats.org/officeDocument/2006/relationships/hyperlink" Target="mailto:marco.zambrano@manuelita.com" TargetMode="External"/><Relationship Id="rId50" Type="http://schemas.openxmlformats.org/officeDocument/2006/relationships/hyperlink" Target="mailto:horacio.torres@manuelita.com" TargetMode="External"/><Relationship Id="rId55" Type="http://schemas.openxmlformats.org/officeDocument/2006/relationships/hyperlink" Target="mailto:amanda.perdomo@manuelita.com" TargetMode="External"/><Relationship Id="rId63" Type="http://schemas.openxmlformats.org/officeDocument/2006/relationships/hyperlink" Target="mailto:aris070164@hotmail.com" TargetMode="External"/><Relationship Id="rId68" Type="http://schemas.openxmlformats.org/officeDocument/2006/relationships/hyperlink" Target="mailto:anthony.arana@manuelita.com" TargetMode="External"/><Relationship Id="rId76" Type="http://schemas.openxmlformats.org/officeDocument/2006/relationships/hyperlink" Target="mailto:wilal.rodriguez@hotmail.com" TargetMode="External"/><Relationship Id="rId84" Type="http://schemas.openxmlformats.org/officeDocument/2006/relationships/hyperlink" Target="mailto:david.pelaez@manuelita.com" TargetMode="External"/><Relationship Id="rId89" Type="http://schemas.openxmlformats.org/officeDocument/2006/relationships/printerSettings" Target="../printerSettings/printerSettings3.bin"/><Relationship Id="rId7" Type="http://schemas.openxmlformats.org/officeDocument/2006/relationships/hyperlink" Target="mailto:angela.fuquitiva@manuelita.com" TargetMode="External"/><Relationship Id="rId71" Type="http://schemas.openxmlformats.org/officeDocument/2006/relationships/hyperlink" Target="mailto:manuel.gallego@manuelita.com" TargetMode="External"/><Relationship Id="rId2" Type="http://schemas.openxmlformats.org/officeDocument/2006/relationships/hyperlink" Target="mailto:luis.galindo@manuelita.com" TargetMode="External"/><Relationship Id="rId16" Type="http://schemas.openxmlformats.org/officeDocument/2006/relationships/hyperlink" Target="mailto:william.avila@manuelita.com" TargetMode="External"/><Relationship Id="rId29" Type="http://schemas.openxmlformats.org/officeDocument/2006/relationships/hyperlink" Target="mailto:carmen.carmona@manuelita.com" TargetMode="External"/><Relationship Id="rId11" Type="http://schemas.openxmlformats.org/officeDocument/2006/relationships/hyperlink" Target="mailto:carlos.perez1@manuelita.com" TargetMode="External"/><Relationship Id="rId24" Type="http://schemas.openxmlformats.org/officeDocument/2006/relationships/hyperlink" Target="mailto:juan.medina@manuelita.com" TargetMode="External"/><Relationship Id="rId32" Type="http://schemas.openxmlformats.org/officeDocument/2006/relationships/hyperlink" Target="mailto:mayra.leon@manuelita.com" TargetMode="External"/><Relationship Id="rId37" Type="http://schemas.openxmlformats.org/officeDocument/2006/relationships/hyperlink" Target="mailto:martha.zamorano@manuelita.com" TargetMode="External"/><Relationship Id="rId40" Type="http://schemas.openxmlformats.org/officeDocument/2006/relationships/hyperlink" Target="mailto:maria.hincapie@manuelita.com" TargetMode="External"/><Relationship Id="rId45" Type="http://schemas.openxmlformats.org/officeDocument/2006/relationships/hyperlink" Target="mailto:carlos.parra@manuelita.com" TargetMode="External"/><Relationship Id="rId53" Type="http://schemas.openxmlformats.org/officeDocument/2006/relationships/hyperlink" Target="mailto:nhora.diaz@manuelita.com" TargetMode="External"/><Relationship Id="rId58" Type="http://schemas.openxmlformats.org/officeDocument/2006/relationships/hyperlink" Target="mailto:martha.rodriguez@manuelita.com" TargetMode="External"/><Relationship Id="rId66" Type="http://schemas.openxmlformats.org/officeDocument/2006/relationships/hyperlink" Target="mailto:aceneth.bocanegra@manuelita.com" TargetMode="External"/><Relationship Id="rId74" Type="http://schemas.openxmlformats.org/officeDocument/2006/relationships/hyperlink" Target="mailto:alvarovasco127@hotmail.com" TargetMode="External"/><Relationship Id="rId79" Type="http://schemas.openxmlformats.org/officeDocument/2006/relationships/hyperlink" Target="mailto:william.osorio@manuelita.com" TargetMode="External"/><Relationship Id="rId87" Type="http://schemas.openxmlformats.org/officeDocument/2006/relationships/hyperlink" Target="mailto:raul.triana@manuelita.com" TargetMode="External"/><Relationship Id="rId5" Type="http://schemas.openxmlformats.org/officeDocument/2006/relationships/hyperlink" Target="mailto:jenny.munoz@manuelita.com" TargetMode="External"/><Relationship Id="rId61" Type="http://schemas.openxmlformats.org/officeDocument/2006/relationships/hyperlink" Target="mailto:norma.arbelaez@manuelita.com" TargetMode="External"/><Relationship Id="rId82" Type="http://schemas.openxmlformats.org/officeDocument/2006/relationships/hyperlink" Target="mailto:auxcontable1@manuelitacoop.coop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mailto:irene.romero@manuelita.com" TargetMode="External"/><Relationship Id="rId14" Type="http://schemas.openxmlformats.org/officeDocument/2006/relationships/hyperlink" Target="mailto:sebastian.londono@manuelita.com" TargetMode="External"/><Relationship Id="rId22" Type="http://schemas.openxmlformats.org/officeDocument/2006/relationships/hyperlink" Target="mailto:rodrigo.belalcazar@manuelita.com" TargetMode="External"/><Relationship Id="rId27" Type="http://schemas.openxmlformats.org/officeDocument/2006/relationships/hyperlink" Target="mailto:otoniel.vidal@manuelita.com" TargetMode="External"/><Relationship Id="rId30" Type="http://schemas.openxmlformats.org/officeDocument/2006/relationships/hyperlink" Target="mailto:diego.escobar@manuelita.com" TargetMode="External"/><Relationship Id="rId35" Type="http://schemas.openxmlformats.org/officeDocument/2006/relationships/hyperlink" Target="mailto:mariluz.perez@manuelita.com" TargetMode="External"/><Relationship Id="rId43" Type="http://schemas.openxmlformats.org/officeDocument/2006/relationships/hyperlink" Target="mailto:diego.munoz@manuelita.com" TargetMode="External"/><Relationship Id="rId48" Type="http://schemas.openxmlformats.org/officeDocument/2006/relationships/hyperlink" Target="mailto:pastor.yusti@manuelita.com" TargetMode="External"/><Relationship Id="rId56" Type="http://schemas.openxmlformats.org/officeDocument/2006/relationships/hyperlink" Target="mailto:hernando.penaranda@manuelita.com" TargetMode="External"/><Relationship Id="rId64" Type="http://schemas.openxmlformats.org/officeDocument/2006/relationships/hyperlink" Target="mailto:isabel.yangana@manuelita.com" TargetMode="External"/><Relationship Id="rId69" Type="http://schemas.openxmlformats.org/officeDocument/2006/relationships/hyperlink" Target="mailto:luisa.blum@manuelita.com" TargetMode="External"/><Relationship Id="rId77" Type="http://schemas.openxmlformats.org/officeDocument/2006/relationships/hyperlink" Target="mailto:carlos.perez@manuelita.com" TargetMode="External"/><Relationship Id="rId8" Type="http://schemas.openxmlformats.org/officeDocument/2006/relationships/hyperlink" Target="mailto:victor.grajales@manuelita.com" TargetMode="External"/><Relationship Id="rId51" Type="http://schemas.openxmlformats.org/officeDocument/2006/relationships/hyperlink" Target="mailto:fernando.ramirez@manuelita.com" TargetMode="External"/><Relationship Id="rId72" Type="http://schemas.openxmlformats.org/officeDocument/2006/relationships/hyperlink" Target="mailto:eider.moreno@manuelita.com" TargetMode="External"/><Relationship Id="rId80" Type="http://schemas.openxmlformats.org/officeDocument/2006/relationships/hyperlink" Target="mailto:fabian.guerrero@manuelita.com" TargetMode="External"/><Relationship Id="rId85" Type="http://schemas.openxmlformats.org/officeDocument/2006/relationships/hyperlink" Target="mailto:diegofz25martinez@gmail.com" TargetMode="External"/><Relationship Id="rId3" Type="http://schemas.openxmlformats.org/officeDocument/2006/relationships/hyperlink" Target="mailto:maria.camayo@manuelita.com" TargetMode="External"/><Relationship Id="rId12" Type="http://schemas.openxmlformats.org/officeDocument/2006/relationships/hyperlink" Target="mailto:mauryn.rey@manuelita.com" TargetMode="External"/><Relationship Id="rId17" Type="http://schemas.openxmlformats.org/officeDocument/2006/relationships/hyperlink" Target="mailto:james.portillo@manuelita.com" TargetMode="External"/><Relationship Id="rId25" Type="http://schemas.openxmlformats.org/officeDocument/2006/relationships/hyperlink" Target="mailto:carlos.lerma@manuelita.com" TargetMode="External"/><Relationship Id="rId33" Type="http://schemas.openxmlformats.org/officeDocument/2006/relationships/hyperlink" Target="mailto:jose.goyes@manuelita.com" TargetMode="External"/><Relationship Id="rId38" Type="http://schemas.openxmlformats.org/officeDocument/2006/relationships/hyperlink" Target="mailto:carlos.sevilla@manuelita.com" TargetMode="External"/><Relationship Id="rId46" Type="http://schemas.openxmlformats.org/officeDocument/2006/relationships/hyperlink" Target="mailto:orlando.marmolejo@manuelita.com" TargetMode="External"/><Relationship Id="rId59" Type="http://schemas.openxmlformats.org/officeDocument/2006/relationships/hyperlink" Target="mailto:javier.cortes@manuelita.com" TargetMode="External"/><Relationship Id="rId67" Type="http://schemas.openxmlformats.org/officeDocument/2006/relationships/hyperlink" Target="mailto:jaime.velez@manuelita.com" TargetMode="External"/><Relationship Id="rId20" Type="http://schemas.openxmlformats.org/officeDocument/2006/relationships/hyperlink" Target="mailto:oscar.gonzalez@manuelita.com" TargetMode="External"/><Relationship Id="rId41" Type="http://schemas.openxmlformats.org/officeDocument/2006/relationships/hyperlink" Target="mailto:carmen.rodriguez@manuelita.com" TargetMode="External"/><Relationship Id="rId54" Type="http://schemas.openxmlformats.org/officeDocument/2006/relationships/hyperlink" Target="mailto:dora.palma@manuelita.com" TargetMode="External"/><Relationship Id="rId62" Type="http://schemas.openxmlformats.org/officeDocument/2006/relationships/hyperlink" Target="mailto:carlos.arce@manuelita.com" TargetMode="External"/><Relationship Id="rId70" Type="http://schemas.openxmlformats.org/officeDocument/2006/relationships/hyperlink" Target="mailto:diego.caceres@manuelita.com" TargetMode="External"/><Relationship Id="rId75" Type="http://schemas.openxmlformats.org/officeDocument/2006/relationships/hyperlink" Target="mailto:ingrid.casta&#241;o@manuelita.com" TargetMode="External"/><Relationship Id="rId83" Type="http://schemas.openxmlformats.org/officeDocument/2006/relationships/hyperlink" Target="mailto:gustavo.loaiza@manuelita.com" TargetMode="External"/><Relationship Id="rId88" Type="http://schemas.openxmlformats.org/officeDocument/2006/relationships/hyperlink" Target="mailto:viviana.morales@manuelita.com" TargetMode="External"/><Relationship Id="rId91" Type="http://schemas.openxmlformats.org/officeDocument/2006/relationships/comments" Target="../comments1.xml"/><Relationship Id="rId1" Type="http://schemas.openxmlformats.org/officeDocument/2006/relationships/hyperlink" Target="mailto:gilber292@hotmail.com" TargetMode="External"/><Relationship Id="rId6" Type="http://schemas.openxmlformats.org/officeDocument/2006/relationships/hyperlink" Target="mailto:carlos.ordonez@manuelita.com" TargetMode="External"/><Relationship Id="rId15" Type="http://schemas.openxmlformats.org/officeDocument/2006/relationships/hyperlink" Target="mailto:esteban.martinez@manuelita.com" TargetMode="External"/><Relationship Id="rId23" Type="http://schemas.openxmlformats.org/officeDocument/2006/relationships/hyperlink" Target="mailto:maria.lara@manuelita.com" TargetMode="External"/><Relationship Id="rId28" Type="http://schemas.openxmlformats.org/officeDocument/2006/relationships/hyperlink" Target="mailto:german.aya@manuelita.com" TargetMode="External"/><Relationship Id="rId36" Type="http://schemas.openxmlformats.org/officeDocument/2006/relationships/hyperlink" Target="mailto:martha.terreros@manuelita.com" TargetMode="External"/><Relationship Id="rId49" Type="http://schemas.openxmlformats.org/officeDocument/2006/relationships/hyperlink" Target="mailto:carlos.posada@manuelita.com" TargetMode="External"/><Relationship Id="rId57" Type="http://schemas.openxmlformats.org/officeDocument/2006/relationships/hyperlink" Target="mailto:auxcontable@manuelitacoop.coop" TargetMode="External"/><Relationship Id="rId10" Type="http://schemas.openxmlformats.org/officeDocument/2006/relationships/hyperlink" Target="mailto:camilo.lopez@manuelita.com" TargetMode="External"/><Relationship Id="rId31" Type="http://schemas.openxmlformats.org/officeDocument/2006/relationships/hyperlink" Target="mailto:leivy.perez@manuelita.com" TargetMode="External"/><Relationship Id="rId44" Type="http://schemas.openxmlformats.org/officeDocument/2006/relationships/hyperlink" Target="mailto:mauricio.mejia@manuelita.com" TargetMode="External"/><Relationship Id="rId52" Type="http://schemas.openxmlformats.org/officeDocument/2006/relationships/hyperlink" Target="mailto:jesus.sanchez@manuelita.com" TargetMode="External"/><Relationship Id="rId60" Type="http://schemas.openxmlformats.org/officeDocument/2006/relationships/hyperlink" Target="mailto:marilu.romero@manuelita.com" TargetMode="External"/><Relationship Id="rId65" Type="http://schemas.openxmlformats.org/officeDocument/2006/relationships/hyperlink" Target="mailto:eider.parra@manuelita.com" TargetMode="External"/><Relationship Id="rId73" Type="http://schemas.openxmlformats.org/officeDocument/2006/relationships/hyperlink" Target="mailto:carlos.aguirre@manuelita.com" TargetMode="External"/><Relationship Id="rId78" Type="http://schemas.openxmlformats.org/officeDocument/2006/relationships/hyperlink" Target="mailto:nathaly.figueroa@manuelita.com" TargetMode="External"/><Relationship Id="rId81" Type="http://schemas.openxmlformats.org/officeDocument/2006/relationships/hyperlink" Target="mailto:juan.gonzalez@manuelita.com" TargetMode="External"/><Relationship Id="rId86" Type="http://schemas.openxmlformats.org/officeDocument/2006/relationships/hyperlink" Target="mailto:andrea.amador@manuelita.com" TargetMode="External"/><Relationship Id="rId4" Type="http://schemas.openxmlformats.org/officeDocument/2006/relationships/hyperlink" Target="mailto:lorena.chaves@manuelita.com" TargetMode="External"/><Relationship Id="rId9" Type="http://schemas.openxmlformats.org/officeDocument/2006/relationships/hyperlink" Target="mailto:rosa.ramirez@manueli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4"/>
  <sheetViews>
    <sheetView showGridLines="0" tabSelected="1" zoomScale="70" zoomScaleNormal="70" workbookViewId="0">
      <selection activeCell="C9" sqref="C9"/>
    </sheetView>
  </sheetViews>
  <sheetFormatPr baseColWidth="10" defaultColWidth="9.6640625" defaultRowHeight="15.75" x14ac:dyDescent="0.25"/>
  <cols>
    <col min="1" max="1" width="3.5546875" style="49" customWidth="1"/>
    <col min="2" max="2" width="35.5546875" style="49" customWidth="1"/>
    <col min="3" max="4" width="14.77734375" style="49" customWidth="1"/>
    <col min="5" max="5" width="3.5546875" style="49" customWidth="1"/>
    <col min="6" max="16384" width="9.6640625" style="49"/>
  </cols>
  <sheetData>
    <row r="1" spans="2:9" ht="21" x14ac:dyDescent="0.35">
      <c r="B1" s="47"/>
      <c r="C1" s="48"/>
      <c r="D1" s="48"/>
    </row>
    <row r="2" spans="2:9" ht="21" x14ac:dyDescent="0.35">
      <c r="B2" s="47"/>
      <c r="C2" s="158" t="s">
        <v>1168</v>
      </c>
      <c r="D2" s="158"/>
    </row>
    <row r="3" spans="2:9" ht="21" x14ac:dyDescent="0.35">
      <c r="B3" s="47"/>
      <c r="C3" s="158"/>
      <c r="D3" s="158"/>
    </row>
    <row r="4" spans="2:9" ht="21" customHeight="1" x14ac:dyDescent="0.25">
      <c r="C4" s="158"/>
      <c r="D4" s="158"/>
    </row>
    <row r="5" spans="2:9" ht="15.75" customHeight="1" x14ac:dyDescent="0.25">
      <c r="C5" s="158"/>
      <c r="D5" s="158"/>
      <c r="G5" s="50"/>
    </row>
    <row r="6" spans="2:9" ht="21" x14ac:dyDescent="0.35">
      <c r="C6" s="51" t="s">
        <v>1071</v>
      </c>
      <c r="D6" s="52">
        <v>2</v>
      </c>
    </row>
    <row r="7" spans="2:9" ht="21" x14ac:dyDescent="0.35">
      <c r="C7" s="51" t="s">
        <v>1072</v>
      </c>
      <c r="D7" s="52" t="s">
        <v>1221</v>
      </c>
    </row>
    <row r="8" spans="2:9" ht="19.5" thickBot="1" x14ac:dyDescent="0.35">
      <c r="B8" s="53"/>
      <c r="C8" s="48"/>
      <c r="D8" s="50"/>
      <c r="G8" s="50"/>
    </row>
    <row r="9" spans="2:9" ht="18.75" customHeight="1" thickBot="1" x14ac:dyDescent="0.35">
      <c r="B9" s="53" t="s">
        <v>1073</v>
      </c>
      <c r="C9" s="23"/>
      <c r="D9" s="48"/>
      <c r="I9" s="50"/>
    </row>
    <row r="10" spans="2:9" ht="18.75" customHeight="1" x14ac:dyDescent="0.3">
      <c r="B10" s="53" t="s">
        <v>0</v>
      </c>
      <c r="C10" s="54">
        <f>IF(VLOOKUP($C$9,plantilla!$A$5:$J$181,1)=$C$9,VLOOKUP($C$9,plantilla!$A$5:$J$181,2),"NO EXISTE")</f>
        <v>0</v>
      </c>
      <c r="D10" s="48"/>
    </row>
    <row r="11" spans="2:9" ht="18.75" customHeight="1" x14ac:dyDescent="0.3">
      <c r="B11" s="53" t="s">
        <v>1</v>
      </c>
      <c r="C11" s="54">
        <f>IF(VLOOKUP($C$9,plantilla!$A$5:$J$181,1)=$C$9,VLOOKUP($C$9,plantilla!$A$5:$J$181,3),"NO EXISTE")</f>
        <v>0</v>
      </c>
    </row>
    <row r="12" spans="2:9" ht="7.5" customHeight="1" thickBot="1" x14ac:dyDescent="0.35">
      <c r="B12" s="48"/>
      <c r="C12" s="48"/>
      <c r="D12" s="48"/>
      <c r="G12" s="50"/>
    </row>
    <row r="13" spans="2:9" ht="18.75" x14ac:dyDescent="0.25">
      <c r="B13" s="156" t="s">
        <v>2</v>
      </c>
      <c r="C13" s="55" t="s">
        <v>8</v>
      </c>
      <c r="D13" s="56" t="s">
        <v>10</v>
      </c>
    </row>
    <row r="14" spans="2:9" ht="18.75" x14ac:dyDescent="0.25">
      <c r="B14" s="157"/>
      <c r="C14" s="57" t="s">
        <v>9</v>
      </c>
      <c r="D14" s="58" t="s">
        <v>11</v>
      </c>
    </row>
    <row r="15" spans="2:9" s="62" customFormat="1" ht="28.5" customHeight="1" x14ac:dyDescent="0.2">
      <c r="B15" s="59" t="s">
        <v>3</v>
      </c>
      <c r="C15" s="60">
        <f>IF(VLOOKUP($C$9,plantilla!$A$5:$J$181,1)=$C$9,VLOOKUP($C$9,plantilla!$A$5:$J$181,4),"NO EXISTE")</f>
        <v>0</v>
      </c>
      <c r="D15" s="61">
        <f>IF(VLOOKUP($C$9,plantilla!$A$5:$J$181,1)=$C$9,VLOOKUP($C$9,plantilla!$A$5:$J$181,8),"NO EXISTE")</f>
        <v>0</v>
      </c>
    </row>
    <row r="16" spans="2:9" s="62" customFormat="1" ht="28.5" customHeight="1" x14ac:dyDescent="0.2">
      <c r="B16" s="59" t="s">
        <v>4</v>
      </c>
      <c r="C16" s="60">
        <f>IF(VLOOKUP($C$9,plantilla!$A$5:$J$181,1)=$C$9,VLOOKUP($C$9,plantilla!$A$5:$J$181,5),"NO EXISTE")</f>
        <v>0</v>
      </c>
      <c r="D16" s="61">
        <f>IF(VLOOKUP($C$9,plantilla!$A$5:$J$181,1)=$C$9,VLOOKUP($C$9,plantilla!$A$5:$J$181,9),"NO EXISTE")</f>
        <v>0</v>
      </c>
    </row>
    <row r="17" spans="2:6" s="62" customFormat="1" ht="28.5" customHeight="1" x14ac:dyDescent="0.2">
      <c r="B17" s="59" t="s">
        <v>1053</v>
      </c>
      <c r="C17" s="60">
        <f>IF(VLOOKUP($C$9,plantilla!$A$5:$J$181,1)=$C$9,VLOOKUP($C$9,plantilla!$A$5:$J$181,6),"NO EXISTE")</f>
        <v>0</v>
      </c>
      <c r="D17" s="61">
        <v>0</v>
      </c>
    </row>
    <row r="18" spans="2:6" s="62" customFormat="1" ht="28.5" customHeight="1" x14ac:dyDescent="0.2">
      <c r="B18" s="59" t="s">
        <v>6</v>
      </c>
      <c r="C18" s="60">
        <f>IF(VLOOKUP($C$9,plantilla!$A$5:$J$181,1)=$C$9,VLOOKUP($C$9,plantilla!$A$5:$J$181,7),"NO EXISTE")</f>
        <v>0</v>
      </c>
      <c r="D18" s="61">
        <v>0</v>
      </c>
    </row>
    <row r="19" spans="2:6" s="62" customFormat="1" ht="28.5" customHeight="1" x14ac:dyDescent="0.2">
      <c r="B19" s="63" t="s">
        <v>1223</v>
      </c>
      <c r="C19" s="64">
        <v>0</v>
      </c>
      <c r="D19" s="65">
        <f>IF(VLOOKUP($C$9,plantilla!$A$5:$J$181,1)=$C$9,VLOOKUP($C$9,plantilla!$A$5:$J$181,10),"NO EXISTE")</f>
        <v>0</v>
      </c>
    </row>
    <row r="20" spans="2:6" s="62" customFormat="1" ht="28.5" customHeight="1" thickBot="1" x14ac:dyDescent="0.25">
      <c r="B20" s="66" t="s">
        <v>7</v>
      </c>
      <c r="C20" s="67">
        <f>SUM(C15:C19)</f>
        <v>0</v>
      </c>
      <c r="D20" s="68">
        <f>SUM(D15:D19)</f>
        <v>0</v>
      </c>
      <c r="F20" s="69"/>
    </row>
    <row r="21" spans="2:6" ht="18.75" x14ac:dyDescent="0.3">
      <c r="B21" s="148">
        <f>IF(VLOOKUP($C$9,plantilla!$A$5:$K$181,1)=$C$9,VLOOKUP($C$9,plantilla!$A$5:$K$181,11),"NO EXISTE")</f>
        <v>0</v>
      </c>
      <c r="C21" s="70"/>
      <c r="D21" s="48"/>
    </row>
    <row r="22" spans="2:6" ht="18.75" x14ac:dyDescent="0.3">
      <c r="B22" s="71"/>
      <c r="C22" s="70"/>
      <c r="D22" s="48"/>
    </row>
    <row r="23" spans="2:6" ht="18.75" x14ac:dyDescent="0.3">
      <c r="B23" s="71"/>
      <c r="C23" s="70"/>
      <c r="D23" s="48"/>
    </row>
    <row r="24" spans="2:6" ht="18.75" x14ac:dyDescent="0.3">
      <c r="B24" s="48"/>
      <c r="C24" s="70"/>
      <c r="D24" s="48"/>
    </row>
  </sheetData>
  <sheetProtection password="DD9E" sheet="1" objects="1" scenarios="1" formatCells="0" formatColumns="0" formatRows="0" insertColumns="0" insertRows="0" insertHyperlinks="0" deleteColumns="0" deleteRows="0" sort="0" autoFilter="0" pivotTables="0"/>
  <mergeCells count="2">
    <mergeCell ref="B13:B14"/>
    <mergeCell ref="C2:D5"/>
  </mergeCells>
  <phoneticPr fontId="1" type="noConversion"/>
  <printOptions horizontalCentered="1"/>
  <pageMargins left="0.51181102362204722" right="0.59055118110236227" top="0.51181102362204722" bottom="0.59055118110236227" header="0" footer="0"/>
  <pageSetup firstPageNumber="6" orientation="portrait" horizontalDpi="300" verticalDpi="300" r:id="rId1"/>
  <headerFooter alignWithMargins="0">
    <oddFooter>&amp;D&amp;"Arial"&amp;12&amp;F  &amp;H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2"/>
  <sheetViews>
    <sheetView showGridLines="0" zoomScale="70" zoomScaleNormal="70" workbookViewId="0">
      <pane ySplit="5" topLeftCell="A6" activePane="bottomLeft" state="frozen"/>
      <selection pane="bottomLeft" activeCell="A6" sqref="A6"/>
    </sheetView>
  </sheetViews>
  <sheetFormatPr baseColWidth="10" defaultColWidth="9.6640625" defaultRowHeight="15" outlineLevelCol="1" x14ac:dyDescent="0.2"/>
  <cols>
    <col min="1" max="1" width="12.6640625" style="119" hidden="1" customWidth="1" outlineLevel="1"/>
    <col min="2" max="2" width="9.6640625" style="127" hidden="1" customWidth="1" outlineLevel="1"/>
    <col min="3" max="3" width="31.109375" style="119" hidden="1" customWidth="1" outlineLevel="1"/>
    <col min="4" max="9" width="14" style="119" hidden="1" customWidth="1" outlineLevel="1"/>
    <col min="10" max="10" width="14" style="136" hidden="1" customWidth="1" outlineLevel="1"/>
    <col min="11" max="11" width="13.88671875" style="119" customWidth="1" collapsed="1"/>
    <col min="12" max="12" width="9.6640625" style="119" customWidth="1"/>
    <col min="13" max="16384" width="9.6640625" style="119"/>
  </cols>
  <sheetData>
    <row r="1" spans="1:11" s="90" customFormat="1" ht="18.75" thickBot="1" x14ac:dyDescent="0.3">
      <c r="A1" s="88" t="s">
        <v>96</v>
      </c>
      <c r="B1" s="89"/>
      <c r="D1" s="91" t="s">
        <v>1224</v>
      </c>
      <c r="J1" s="128"/>
    </row>
    <row r="2" spans="1:11" s="90" customFormat="1" ht="18" x14ac:dyDescent="0.25">
      <c r="A2" s="88" t="s">
        <v>12</v>
      </c>
      <c r="B2" s="89"/>
      <c r="D2" s="92" t="str">
        <f>CONCATENATE("DESCUENTOS ",D1," DE 2020")</f>
        <v>DESCUENTOS NOV 30 DE 2020</v>
      </c>
      <c r="E2" s="93"/>
      <c r="F2" s="93"/>
      <c r="G2" s="93"/>
      <c r="H2" s="94" t="str">
        <f>CONCATENATE("SALDOS ",D1," DE 2020")</f>
        <v>SALDOS NOV 30 DE 2020</v>
      </c>
      <c r="I2" s="95"/>
      <c r="J2" s="129"/>
    </row>
    <row r="3" spans="1:11" s="90" customFormat="1" ht="16.5" thickBot="1" x14ac:dyDescent="0.3">
      <c r="B3" s="89"/>
      <c r="D3" s="96" t="s">
        <v>53</v>
      </c>
      <c r="E3" s="97" t="s">
        <v>54</v>
      </c>
      <c r="F3" s="97" t="s">
        <v>5</v>
      </c>
      <c r="G3" s="98" t="s">
        <v>54</v>
      </c>
      <c r="H3" s="99" t="s">
        <v>57</v>
      </c>
      <c r="I3" s="100" t="s">
        <v>57</v>
      </c>
      <c r="J3" s="130" t="s">
        <v>57</v>
      </c>
    </row>
    <row r="4" spans="1:11" s="90" customFormat="1" ht="15.75" x14ac:dyDescent="0.25">
      <c r="A4" s="101" t="s">
        <v>13</v>
      </c>
      <c r="B4" s="102" t="s">
        <v>0</v>
      </c>
      <c r="C4" s="103" t="s">
        <v>65</v>
      </c>
      <c r="D4" s="104" t="s">
        <v>3</v>
      </c>
      <c r="E4" s="105" t="s">
        <v>55</v>
      </c>
      <c r="F4" s="105" t="s">
        <v>3</v>
      </c>
      <c r="G4" s="106" t="s">
        <v>56</v>
      </c>
      <c r="H4" s="107" t="s">
        <v>3</v>
      </c>
      <c r="I4" s="108" t="s">
        <v>55</v>
      </c>
      <c r="J4" s="131" t="s">
        <v>111</v>
      </c>
    </row>
    <row r="5" spans="1:11" s="90" customFormat="1" ht="16.5" thickBot="1" x14ac:dyDescent="0.3">
      <c r="A5" s="109">
        <v>0</v>
      </c>
      <c r="B5" s="110">
        <v>0</v>
      </c>
      <c r="C5" s="111">
        <v>0</v>
      </c>
      <c r="D5" s="112">
        <v>0</v>
      </c>
      <c r="E5" s="113">
        <v>0</v>
      </c>
      <c r="F5" s="113">
        <v>0</v>
      </c>
      <c r="G5" s="114">
        <v>0</v>
      </c>
      <c r="H5" s="115">
        <v>0</v>
      </c>
      <c r="I5" s="116">
        <v>0</v>
      </c>
      <c r="J5" s="132">
        <v>0</v>
      </c>
    </row>
    <row r="6" spans="1:11" x14ac:dyDescent="0.2">
      <c r="A6" s="117">
        <v>3000034</v>
      </c>
      <c r="B6" s="118">
        <v>194569</v>
      </c>
      <c r="C6" s="119" t="s">
        <v>67</v>
      </c>
      <c r="D6" s="120">
        <v>0</v>
      </c>
      <c r="E6" s="120">
        <v>0</v>
      </c>
      <c r="F6" s="120">
        <v>0</v>
      </c>
      <c r="G6" s="120">
        <v>11000</v>
      </c>
      <c r="H6" s="120">
        <v>0</v>
      </c>
      <c r="I6" s="120">
        <v>0</v>
      </c>
      <c r="J6" s="133">
        <v>0</v>
      </c>
      <c r="K6" s="121"/>
    </row>
    <row r="7" spans="1:11" x14ac:dyDescent="0.2">
      <c r="A7" s="117">
        <v>6105305</v>
      </c>
      <c r="B7" s="118">
        <v>196462</v>
      </c>
      <c r="C7" s="119" t="s">
        <v>14</v>
      </c>
      <c r="D7" s="120">
        <v>0</v>
      </c>
      <c r="E7" s="120">
        <v>0</v>
      </c>
      <c r="F7" s="120">
        <v>0</v>
      </c>
      <c r="G7" s="120">
        <v>11000</v>
      </c>
      <c r="H7" s="120">
        <v>0</v>
      </c>
      <c r="I7" s="120">
        <v>0</v>
      </c>
      <c r="J7" s="133">
        <v>0</v>
      </c>
      <c r="K7" s="121"/>
    </row>
    <row r="8" spans="1:11" s="124" customFormat="1" x14ac:dyDescent="0.2">
      <c r="A8" s="122">
        <v>6292349</v>
      </c>
      <c r="B8" s="123">
        <v>72963</v>
      </c>
      <c r="C8" s="124" t="s">
        <v>105</v>
      </c>
      <c r="D8" s="125">
        <v>0</v>
      </c>
      <c r="E8" s="125">
        <v>0</v>
      </c>
      <c r="F8" s="125">
        <v>0</v>
      </c>
      <c r="G8" s="125">
        <v>11000</v>
      </c>
      <c r="H8" s="125">
        <v>0</v>
      </c>
      <c r="I8" s="125">
        <v>0</v>
      </c>
      <c r="J8" s="134">
        <f>17612+11000*22</f>
        <v>259612</v>
      </c>
      <c r="K8" s="126" t="s">
        <v>1216</v>
      </c>
    </row>
    <row r="9" spans="1:11" s="124" customFormat="1" x14ac:dyDescent="0.2">
      <c r="A9" s="122">
        <v>6292807</v>
      </c>
      <c r="B9" s="123">
        <v>84157</v>
      </c>
      <c r="C9" s="124" t="s">
        <v>1049</v>
      </c>
      <c r="D9" s="125">
        <v>0</v>
      </c>
      <c r="E9" s="125">
        <v>0</v>
      </c>
      <c r="F9" s="125">
        <v>0</v>
      </c>
      <c r="G9" s="125">
        <v>11000</v>
      </c>
      <c r="H9" s="125">
        <v>0</v>
      </c>
      <c r="I9" s="125">
        <v>0</v>
      </c>
      <c r="J9" s="134">
        <f>233317+11000*22</f>
        <v>475317</v>
      </c>
      <c r="K9" s="126" t="s">
        <v>1217</v>
      </c>
    </row>
    <row r="10" spans="1:11" x14ac:dyDescent="0.2">
      <c r="A10" s="117">
        <v>6384233</v>
      </c>
      <c r="B10" s="118">
        <v>193602</v>
      </c>
      <c r="C10" s="119" t="s">
        <v>68</v>
      </c>
      <c r="D10" s="120">
        <v>0</v>
      </c>
      <c r="E10" s="120">
        <v>0</v>
      </c>
      <c r="F10" s="120">
        <v>0</v>
      </c>
      <c r="G10" s="120">
        <v>11000</v>
      </c>
      <c r="H10" s="120">
        <v>0</v>
      </c>
      <c r="I10" s="120">
        <v>0</v>
      </c>
      <c r="J10" s="135">
        <v>0</v>
      </c>
      <c r="K10" s="121"/>
    </row>
    <row r="11" spans="1:11" x14ac:dyDescent="0.2">
      <c r="A11" s="117">
        <v>6385932</v>
      </c>
      <c r="B11" s="118">
        <v>191505</v>
      </c>
      <c r="C11" s="119" t="s">
        <v>69</v>
      </c>
      <c r="D11" s="120">
        <v>0</v>
      </c>
      <c r="E11" s="120">
        <v>0</v>
      </c>
      <c r="F11" s="120">
        <v>0</v>
      </c>
      <c r="G11" s="120">
        <v>11000</v>
      </c>
      <c r="H11" s="120">
        <v>0</v>
      </c>
      <c r="I11" s="120">
        <v>0</v>
      </c>
      <c r="J11" s="133">
        <v>0</v>
      </c>
      <c r="K11" s="121"/>
    </row>
    <row r="12" spans="1:11" x14ac:dyDescent="0.2">
      <c r="A12" s="117">
        <v>6388934</v>
      </c>
      <c r="B12" s="118">
        <v>190128</v>
      </c>
      <c r="C12" s="119" t="s">
        <v>137</v>
      </c>
      <c r="D12" s="120">
        <v>0</v>
      </c>
      <c r="E12" s="120">
        <v>0</v>
      </c>
      <c r="F12" s="120">
        <v>0</v>
      </c>
      <c r="G12" s="120">
        <v>22000</v>
      </c>
      <c r="H12" s="120">
        <v>0</v>
      </c>
      <c r="I12" s="120">
        <v>0</v>
      </c>
      <c r="J12" s="133">
        <v>0</v>
      </c>
      <c r="K12" s="121"/>
    </row>
    <row r="13" spans="1:11" x14ac:dyDescent="0.2">
      <c r="A13" s="117">
        <v>6403359</v>
      </c>
      <c r="B13" s="118">
        <v>198785</v>
      </c>
      <c r="C13" s="119" t="s">
        <v>15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33">
        <v>0</v>
      </c>
      <c r="K13" s="121"/>
    </row>
    <row r="14" spans="1:11" x14ac:dyDescent="0.2">
      <c r="A14" s="117">
        <v>6626363</v>
      </c>
      <c r="B14" s="118">
        <v>87037</v>
      </c>
      <c r="C14" s="119" t="s">
        <v>974</v>
      </c>
      <c r="D14" s="120">
        <v>0</v>
      </c>
      <c r="E14" s="120">
        <v>0</v>
      </c>
      <c r="F14" s="120">
        <v>0</v>
      </c>
      <c r="G14" s="120">
        <v>11000</v>
      </c>
      <c r="H14" s="120">
        <v>0</v>
      </c>
      <c r="I14" s="120">
        <v>0</v>
      </c>
      <c r="J14" s="133">
        <v>0</v>
      </c>
      <c r="K14" s="121"/>
    </row>
    <row r="15" spans="1:11" x14ac:dyDescent="0.2">
      <c r="A15" s="117">
        <v>8743803</v>
      </c>
      <c r="B15" s="118">
        <v>198399</v>
      </c>
      <c r="C15" s="119" t="s">
        <v>63</v>
      </c>
      <c r="D15" s="120">
        <v>75000</v>
      </c>
      <c r="E15" s="120">
        <v>0</v>
      </c>
      <c r="F15" s="120">
        <v>3093.75</v>
      </c>
      <c r="G15" s="120">
        <v>11000</v>
      </c>
      <c r="H15" s="120">
        <v>300000</v>
      </c>
      <c r="I15" s="120">
        <v>0</v>
      </c>
      <c r="J15" s="133">
        <v>0</v>
      </c>
      <c r="K15" s="121"/>
    </row>
    <row r="16" spans="1:11" x14ac:dyDescent="0.2">
      <c r="A16" s="117">
        <v>10013810</v>
      </c>
      <c r="B16" s="118">
        <v>199817</v>
      </c>
      <c r="C16" s="119" t="s">
        <v>70</v>
      </c>
      <c r="D16" s="120">
        <v>55000</v>
      </c>
      <c r="E16" s="120">
        <v>0</v>
      </c>
      <c r="F16" s="120">
        <v>453.75</v>
      </c>
      <c r="G16" s="120">
        <v>11000</v>
      </c>
      <c r="H16" s="120">
        <v>0</v>
      </c>
      <c r="I16" s="120">
        <v>0</v>
      </c>
      <c r="J16" s="133">
        <v>0</v>
      </c>
      <c r="K16" s="121"/>
    </row>
    <row r="17" spans="1:11" x14ac:dyDescent="0.2">
      <c r="A17" s="117">
        <v>11436223</v>
      </c>
      <c r="B17" s="118">
        <v>190149</v>
      </c>
      <c r="C17" s="119" t="s">
        <v>17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33">
        <v>0</v>
      </c>
      <c r="K17" s="121"/>
    </row>
    <row r="18" spans="1:11" x14ac:dyDescent="0.2">
      <c r="A18" s="117">
        <v>14251569</v>
      </c>
      <c r="B18" s="118">
        <v>195313</v>
      </c>
      <c r="C18" s="119" t="s">
        <v>101</v>
      </c>
      <c r="D18" s="120">
        <v>0</v>
      </c>
      <c r="E18" s="120">
        <v>0</v>
      </c>
      <c r="F18" s="120">
        <v>0</v>
      </c>
      <c r="G18" s="120">
        <v>11000</v>
      </c>
      <c r="H18" s="120">
        <v>0</v>
      </c>
      <c r="I18" s="120">
        <v>0</v>
      </c>
      <c r="J18" s="133">
        <v>0</v>
      </c>
      <c r="K18" s="121"/>
    </row>
    <row r="19" spans="1:11" x14ac:dyDescent="0.2">
      <c r="A19" s="117">
        <v>14465742</v>
      </c>
      <c r="B19" s="118">
        <v>86869</v>
      </c>
      <c r="C19" s="119" t="s">
        <v>143</v>
      </c>
      <c r="D19" s="120">
        <v>0</v>
      </c>
      <c r="E19" s="120">
        <v>0</v>
      </c>
      <c r="F19" s="120">
        <v>0</v>
      </c>
      <c r="G19" s="120">
        <v>11000</v>
      </c>
      <c r="H19" s="120">
        <v>0</v>
      </c>
      <c r="I19" s="120">
        <v>0</v>
      </c>
      <c r="J19" s="133">
        <v>0</v>
      </c>
      <c r="K19" s="121"/>
    </row>
    <row r="20" spans="1:11" x14ac:dyDescent="0.2">
      <c r="A20" s="117">
        <v>14620257</v>
      </c>
      <c r="B20" s="118">
        <v>190108</v>
      </c>
      <c r="C20" s="119" t="s">
        <v>97</v>
      </c>
      <c r="D20" s="120">
        <v>0</v>
      </c>
      <c r="E20" s="120">
        <v>0</v>
      </c>
      <c r="F20" s="120">
        <v>0</v>
      </c>
      <c r="G20" s="120">
        <v>11000</v>
      </c>
      <c r="H20" s="120">
        <v>0</v>
      </c>
      <c r="I20" s="120">
        <v>0</v>
      </c>
      <c r="J20" s="133">
        <v>0</v>
      </c>
      <c r="K20" s="121"/>
    </row>
    <row r="21" spans="1:11" x14ac:dyDescent="0.2">
      <c r="A21" s="117">
        <v>14696901</v>
      </c>
      <c r="B21" s="118">
        <v>197997</v>
      </c>
      <c r="C21" s="119" t="s">
        <v>71</v>
      </c>
      <c r="D21" s="120">
        <v>0</v>
      </c>
      <c r="E21" s="120">
        <v>0</v>
      </c>
      <c r="F21" s="120">
        <v>0</v>
      </c>
      <c r="G21" s="120">
        <v>11000</v>
      </c>
      <c r="H21" s="120">
        <v>0</v>
      </c>
      <c r="I21" s="120">
        <v>0</v>
      </c>
      <c r="J21" s="133">
        <v>0</v>
      </c>
      <c r="K21" s="121"/>
    </row>
    <row r="22" spans="1:11" x14ac:dyDescent="0.2">
      <c r="A22" s="117">
        <v>14699287</v>
      </c>
      <c r="B22" s="118">
        <v>195390</v>
      </c>
      <c r="C22" s="119" t="s">
        <v>18</v>
      </c>
      <c r="D22" s="120">
        <v>0</v>
      </c>
      <c r="E22" s="120">
        <v>0</v>
      </c>
      <c r="F22" s="120">
        <v>0</v>
      </c>
      <c r="G22" s="120">
        <v>11000</v>
      </c>
      <c r="H22" s="120">
        <v>0</v>
      </c>
      <c r="I22" s="120">
        <v>0</v>
      </c>
      <c r="J22" s="133">
        <v>0</v>
      </c>
      <c r="K22" s="121"/>
    </row>
    <row r="23" spans="1:11" x14ac:dyDescent="0.2">
      <c r="A23" s="117">
        <v>14700629</v>
      </c>
      <c r="B23" s="118">
        <v>190078</v>
      </c>
      <c r="C23" s="119" t="s">
        <v>72</v>
      </c>
      <c r="D23" s="120">
        <v>0</v>
      </c>
      <c r="E23" s="120">
        <v>0</v>
      </c>
      <c r="F23" s="120">
        <v>0</v>
      </c>
      <c r="G23" s="120">
        <v>11000</v>
      </c>
      <c r="H23" s="120">
        <v>0</v>
      </c>
      <c r="I23" s="120">
        <v>0</v>
      </c>
      <c r="J23" s="133">
        <v>0</v>
      </c>
      <c r="K23" s="121"/>
    </row>
    <row r="24" spans="1:11" x14ac:dyDescent="0.2">
      <c r="A24" s="117">
        <v>14703472</v>
      </c>
      <c r="B24" s="118">
        <v>292</v>
      </c>
      <c r="C24" s="119" t="s">
        <v>877</v>
      </c>
      <c r="D24" s="120">
        <v>75000</v>
      </c>
      <c r="E24" s="120">
        <v>0</v>
      </c>
      <c r="F24" s="120">
        <v>6187.5</v>
      </c>
      <c r="G24" s="120">
        <v>11000</v>
      </c>
      <c r="H24" s="120">
        <v>675000</v>
      </c>
      <c r="I24" s="120">
        <v>0</v>
      </c>
      <c r="J24" s="133">
        <v>0</v>
      </c>
      <c r="K24" s="121"/>
    </row>
    <row r="25" spans="1:11" x14ac:dyDescent="0.2">
      <c r="A25" s="117">
        <v>14704212</v>
      </c>
      <c r="B25" s="118">
        <v>190178</v>
      </c>
      <c r="C25" s="119" t="s">
        <v>163</v>
      </c>
      <c r="D25" s="120">
        <v>0</v>
      </c>
      <c r="E25" s="120">
        <v>0</v>
      </c>
      <c r="F25" s="120">
        <v>0</v>
      </c>
      <c r="G25" s="120">
        <v>11000</v>
      </c>
      <c r="H25" s="120">
        <v>0</v>
      </c>
      <c r="I25" s="120">
        <v>0</v>
      </c>
      <c r="J25" s="133">
        <v>0</v>
      </c>
      <c r="K25" s="121"/>
    </row>
    <row r="26" spans="1:11" x14ac:dyDescent="0.2">
      <c r="A26" s="117">
        <v>14799572</v>
      </c>
      <c r="B26" s="118">
        <v>190601</v>
      </c>
      <c r="C26" s="119" t="s">
        <v>145</v>
      </c>
      <c r="D26" s="120">
        <v>0</v>
      </c>
      <c r="E26" s="120">
        <v>0</v>
      </c>
      <c r="F26" s="120">
        <v>0</v>
      </c>
      <c r="G26" s="120">
        <v>11000</v>
      </c>
      <c r="H26" s="120">
        <v>0</v>
      </c>
      <c r="I26" s="120">
        <v>0</v>
      </c>
      <c r="J26" s="133">
        <v>0</v>
      </c>
      <c r="K26" s="121"/>
    </row>
    <row r="27" spans="1:11" x14ac:dyDescent="0.2">
      <c r="A27" s="117">
        <v>14885338</v>
      </c>
      <c r="B27" s="118">
        <v>197080</v>
      </c>
      <c r="C27" s="119" t="s">
        <v>73</v>
      </c>
      <c r="D27" s="120">
        <v>0</v>
      </c>
      <c r="E27" s="120">
        <v>0</v>
      </c>
      <c r="F27" s="120">
        <v>0</v>
      </c>
      <c r="G27" s="120">
        <v>11000</v>
      </c>
      <c r="H27" s="120">
        <v>0</v>
      </c>
      <c r="I27" s="120">
        <v>0</v>
      </c>
      <c r="J27" s="133">
        <v>0</v>
      </c>
      <c r="K27" s="121"/>
    </row>
    <row r="28" spans="1:11" x14ac:dyDescent="0.2">
      <c r="A28" s="117">
        <v>15985967</v>
      </c>
      <c r="B28" s="118">
        <v>198366</v>
      </c>
      <c r="C28" s="119" t="s">
        <v>103</v>
      </c>
      <c r="D28" s="120">
        <v>0</v>
      </c>
      <c r="E28" s="120">
        <v>0</v>
      </c>
      <c r="F28" s="120">
        <v>0</v>
      </c>
      <c r="G28" s="120">
        <v>11000</v>
      </c>
      <c r="H28" s="120">
        <v>0</v>
      </c>
      <c r="I28" s="120">
        <v>0</v>
      </c>
      <c r="J28" s="133">
        <v>0</v>
      </c>
      <c r="K28" s="121"/>
    </row>
    <row r="29" spans="1:11" x14ac:dyDescent="0.2">
      <c r="A29" s="117">
        <v>16222085</v>
      </c>
      <c r="B29" s="118">
        <v>585</v>
      </c>
      <c r="C29" s="119" t="s">
        <v>1077</v>
      </c>
      <c r="D29" s="120">
        <v>0</v>
      </c>
      <c r="E29" s="120">
        <v>0</v>
      </c>
      <c r="F29" s="120">
        <v>0</v>
      </c>
      <c r="G29" s="120">
        <v>11000</v>
      </c>
      <c r="H29" s="120">
        <v>0</v>
      </c>
      <c r="I29" s="120">
        <v>0</v>
      </c>
      <c r="J29" s="133">
        <v>0</v>
      </c>
      <c r="K29" s="121"/>
    </row>
    <row r="30" spans="1:11" x14ac:dyDescent="0.2">
      <c r="A30" s="117">
        <v>16242285</v>
      </c>
      <c r="B30" s="118" t="s">
        <v>123</v>
      </c>
      <c r="C30" s="119" t="s">
        <v>124</v>
      </c>
      <c r="D30" s="120">
        <v>0</v>
      </c>
      <c r="E30" s="120">
        <v>0</v>
      </c>
      <c r="F30" s="120">
        <v>0</v>
      </c>
      <c r="G30" s="120">
        <v>11000</v>
      </c>
      <c r="H30" s="120">
        <v>0</v>
      </c>
      <c r="I30" s="120">
        <v>0</v>
      </c>
      <c r="J30" s="133">
        <v>-616</v>
      </c>
      <c r="K30" s="121"/>
    </row>
    <row r="31" spans="1:11" x14ac:dyDescent="0.2">
      <c r="A31" s="117">
        <v>16242451</v>
      </c>
      <c r="B31" s="118" t="s">
        <v>123</v>
      </c>
      <c r="C31" s="119" t="s">
        <v>125</v>
      </c>
      <c r="D31" s="120">
        <v>0</v>
      </c>
      <c r="E31" s="120">
        <v>0</v>
      </c>
      <c r="F31" s="120">
        <v>0</v>
      </c>
      <c r="G31" s="120">
        <v>11000</v>
      </c>
      <c r="H31" s="120">
        <v>0</v>
      </c>
      <c r="I31" s="120">
        <v>0</v>
      </c>
      <c r="J31" s="133">
        <v>-808</v>
      </c>
      <c r="K31" s="121"/>
    </row>
    <row r="32" spans="1:11" x14ac:dyDescent="0.2">
      <c r="A32" s="117">
        <v>16248372</v>
      </c>
      <c r="B32" s="118">
        <v>194795</v>
      </c>
      <c r="C32" s="119" t="s">
        <v>146</v>
      </c>
      <c r="D32" s="120">
        <v>0</v>
      </c>
      <c r="E32" s="120">
        <v>0</v>
      </c>
      <c r="F32" s="120">
        <v>0</v>
      </c>
      <c r="G32" s="120">
        <v>11000</v>
      </c>
      <c r="H32" s="120">
        <v>0</v>
      </c>
      <c r="I32" s="120">
        <v>0</v>
      </c>
      <c r="J32" s="133">
        <v>0</v>
      </c>
      <c r="K32" s="121"/>
    </row>
    <row r="33" spans="1:11" x14ac:dyDescent="0.2">
      <c r="A33" s="117">
        <v>16261326</v>
      </c>
      <c r="B33" s="118">
        <v>77082</v>
      </c>
      <c r="C33" s="119" t="s">
        <v>140</v>
      </c>
      <c r="D33" s="120">
        <v>9375</v>
      </c>
      <c r="E33" s="120">
        <v>0</v>
      </c>
      <c r="F33" s="120">
        <v>1650</v>
      </c>
      <c r="G33" s="120">
        <v>11000</v>
      </c>
      <c r="H33" s="120">
        <v>140625</v>
      </c>
      <c r="I33" s="120">
        <v>0</v>
      </c>
      <c r="J33" s="135">
        <v>0</v>
      </c>
      <c r="K33" s="121"/>
    </row>
    <row r="34" spans="1:11" x14ac:dyDescent="0.2">
      <c r="A34" s="117">
        <v>16262427</v>
      </c>
      <c r="B34" s="118">
        <v>195492</v>
      </c>
      <c r="C34" s="119" t="s">
        <v>75</v>
      </c>
      <c r="D34" s="120">
        <v>0</v>
      </c>
      <c r="E34" s="120">
        <v>0</v>
      </c>
      <c r="F34" s="120">
        <v>0</v>
      </c>
      <c r="G34" s="120">
        <v>11000</v>
      </c>
      <c r="H34" s="120">
        <v>0</v>
      </c>
      <c r="I34" s="120">
        <v>0</v>
      </c>
      <c r="J34" s="133">
        <v>0</v>
      </c>
      <c r="K34" s="121"/>
    </row>
    <row r="35" spans="1:11" x14ac:dyDescent="0.2">
      <c r="A35" s="117">
        <v>16263134</v>
      </c>
      <c r="B35" s="118">
        <v>196677</v>
      </c>
      <c r="C35" s="119" t="s">
        <v>76</v>
      </c>
      <c r="D35" s="120">
        <v>0</v>
      </c>
      <c r="E35" s="120">
        <v>0</v>
      </c>
      <c r="F35" s="120">
        <v>0</v>
      </c>
      <c r="G35" s="120">
        <v>11000</v>
      </c>
      <c r="H35" s="120">
        <v>0</v>
      </c>
      <c r="I35" s="120">
        <v>0</v>
      </c>
      <c r="J35" s="133">
        <v>0</v>
      </c>
      <c r="K35" s="121"/>
    </row>
    <row r="36" spans="1:11" x14ac:dyDescent="0.2">
      <c r="A36" s="117">
        <v>16264047</v>
      </c>
      <c r="B36" s="118">
        <v>196214</v>
      </c>
      <c r="C36" s="119" t="s">
        <v>77</v>
      </c>
      <c r="D36" s="120">
        <v>0</v>
      </c>
      <c r="E36" s="120">
        <v>0</v>
      </c>
      <c r="F36" s="120">
        <v>0</v>
      </c>
      <c r="G36" s="120">
        <v>11000</v>
      </c>
      <c r="H36" s="120">
        <v>0</v>
      </c>
      <c r="I36" s="120">
        <v>0</v>
      </c>
      <c r="J36" s="133">
        <v>0</v>
      </c>
      <c r="K36" s="121"/>
    </row>
    <row r="37" spans="1:11" x14ac:dyDescent="0.2">
      <c r="A37" s="117">
        <v>16266674</v>
      </c>
      <c r="B37" s="118">
        <v>194161</v>
      </c>
      <c r="C37" s="119" t="s">
        <v>78</v>
      </c>
      <c r="D37" s="120">
        <v>0</v>
      </c>
      <c r="E37" s="120">
        <v>0</v>
      </c>
      <c r="F37" s="120">
        <v>0</v>
      </c>
      <c r="G37" s="120">
        <v>11000</v>
      </c>
      <c r="H37" s="120">
        <v>0</v>
      </c>
      <c r="I37" s="120">
        <v>0</v>
      </c>
      <c r="J37" s="133">
        <v>0</v>
      </c>
      <c r="K37" s="121"/>
    </row>
    <row r="38" spans="1:11" x14ac:dyDescent="0.2">
      <c r="A38" s="117">
        <v>16268263</v>
      </c>
      <c r="B38" s="118">
        <v>80928</v>
      </c>
      <c r="C38" s="119" t="s">
        <v>19</v>
      </c>
      <c r="D38" s="120">
        <v>0</v>
      </c>
      <c r="E38" s="120">
        <v>0</v>
      </c>
      <c r="F38" s="120">
        <v>0</v>
      </c>
      <c r="G38" s="120">
        <v>33000</v>
      </c>
      <c r="H38" s="120">
        <v>0</v>
      </c>
      <c r="I38" s="120">
        <v>0</v>
      </c>
      <c r="J38" s="133">
        <v>0</v>
      </c>
      <c r="K38" s="121"/>
    </row>
    <row r="39" spans="1:11" x14ac:dyDescent="0.2">
      <c r="A39" s="117">
        <v>16269888</v>
      </c>
      <c r="B39" s="118">
        <v>193511</v>
      </c>
      <c r="C39" s="119" t="s">
        <v>20</v>
      </c>
      <c r="D39" s="120">
        <v>75000</v>
      </c>
      <c r="E39" s="120">
        <v>0</v>
      </c>
      <c r="F39" s="120">
        <v>8043.75</v>
      </c>
      <c r="G39" s="120">
        <v>11000</v>
      </c>
      <c r="H39" s="120">
        <v>900000</v>
      </c>
      <c r="I39" s="120">
        <v>0</v>
      </c>
      <c r="J39" s="133">
        <v>0</v>
      </c>
      <c r="K39" s="121"/>
    </row>
    <row r="40" spans="1:11" x14ac:dyDescent="0.2">
      <c r="A40" s="117">
        <v>16270513</v>
      </c>
      <c r="B40" s="118">
        <v>79690</v>
      </c>
      <c r="C40" s="119" t="s">
        <v>164</v>
      </c>
      <c r="D40" s="120">
        <v>0</v>
      </c>
      <c r="E40" s="120">
        <v>0</v>
      </c>
      <c r="F40" s="120">
        <v>0</v>
      </c>
      <c r="G40" s="120">
        <v>11000</v>
      </c>
      <c r="H40" s="120">
        <v>0</v>
      </c>
      <c r="I40" s="120">
        <v>0</v>
      </c>
      <c r="J40" s="133">
        <v>0</v>
      </c>
      <c r="K40" s="121"/>
    </row>
    <row r="41" spans="1:11" s="142" customFormat="1" x14ac:dyDescent="0.2">
      <c r="A41" s="140">
        <v>16271896</v>
      </c>
      <c r="B41" s="141">
        <v>72930</v>
      </c>
      <c r="C41" s="142" t="s">
        <v>1194</v>
      </c>
      <c r="D41" s="143">
        <v>0</v>
      </c>
      <c r="E41" s="143">
        <v>0</v>
      </c>
      <c r="F41" s="143">
        <v>0</v>
      </c>
      <c r="G41" s="143">
        <v>11000</v>
      </c>
      <c r="H41" s="143">
        <v>0</v>
      </c>
      <c r="I41" s="143">
        <v>0</v>
      </c>
      <c r="J41" s="144">
        <v>0</v>
      </c>
      <c r="K41" s="145" t="s">
        <v>1208</v>
      </c>
    </row>
    <row r="42" spans="1:11" x14ac:dyDescent="0.2">
      <c r="A42" s="117">
        <v>16271996</v>
      </c>
      <c r="B42" s="118">
        <v>70516</v>
      </c>
      <c r="C42" s="119" t="s">
        <v>165</v>
      </c>
      <c r="D42" s="120">
        <v>0</v>
      </c>
      <c r="E42" s="120">
        <v>0</v>
      </c>
      <c r="F42" s="120">
        <v>0</v>
      </c>
      <c r="G42" s="120">
        <v>11000</v>
      </c>
      <c r="H42" s="120">
        <v>0</v>
      </c>
      <c r="I42" s="120">
        <v>0</v>
      </c>
      <c r="J42" s="133">
        <v>0</v>
      </c>
      <c r="K42" s="121"/>
    </row>
    <row r="43" spans="1:11" x14ac:dyDescent="0.2">
      <c r="A43" s="117">
        <v>16274952</v>
      </c>
      <c r="B43" s="118">
        <v>193828</v>
      </c>
      <c r="C43" s="119" t="s">
        <v>107</v>
      </c>
      <c r="D43" s="120">
        <v>0</v>
      </c>
      <c r="E43" s="120">
        <v>0</v>
      </c>
      <c r="F43" s="120">
        <v>0</v>
      </c>
      <c r="G43" s="120">
        <v>11000</v>
      </c>
      <c r="H43" s="120">
        <v>0</v>
      </c>
      <c r="I43" s="120">
        <v>0</v>
      </c>
      <c r="J43" s="133">
        <v>0</v>
      </c>
      <c r="K43" s="121"/>
    </row>
    <row r="44" spans="1:11" x14ac:dyDescent="0.2">
      <c r="A44" s="117">
        <v>16275272</v>
      </c>
      <c r="B44" s="118">
        <v>191312</v>
      </c>
      <c r="C44" s="119" t="s">
        <v>147</v>
      </c>
      <c r="D44" s="120">
        <v>0</v>
      </c>
      <c r="E44" s="120">
        <v>0</v>
      </c>
      <c r="F44" s="120">
        <v>0</v>
      </c>
      <c r="G44" s="120">
        <v>22000</v>
      </c>
      <c r="H44" s="120">
        <v>0</v>
      </c>
      <c r="I44" s="120">
        <v>0</v>
      </c>
      <c r="J44" s="133">
        <v>0</v>
      </c>
      <c r="K44" s="121"/>
    </row>
    <row r="45" spans="1:11" x14ac:dyDescent="0.2">
      <c r="A45" s="117">
        <v>16277727</v>
      </c>
      <c r="B45" s="118">
        <v>199325</v>
      </c>
      <c r="C45" s="119" t="s">
        <v>21</v>
      </c>
      <c r="D45" s="120">
        <v>0</v>
      </c>
      <c r="E45" s="120">
        <v>0</v>
      </c>
      <c r="F45" s="120">
        <v>0</v>
      </c>
      <c r="G45" s="120">
        <v>11000</v>
      </c>
      <c r="H45" s="120">
        <v>0</v>
      </c>
      <c r="I45" s="120">
        <v>0</v>
      </c>
      <c r="J45" s="133">
        <v>0</v>
      </c>
      <c r="K45" s="121"/>
    </row>
    <row r="46" spans="1:11" x14ac:dyDescent="0.2">
      <c r="A46" s="117">
        <v>16278562</v>
      </c>
      <c r="B46" s="118">
        <v>78187</v>
      </c>
      <c r="C46" s="119" t="s">
        <v>993</v>
      </c>
      <c r="D46" s="120">
        <v>0</v>
      </c>
      <c r="E46" s="120">
        <v>0</v>
      </c>
      <c r="F46" s="120">
        <v>0</v>
      </c>
      <c r="G46" s="120">
        <v>11000</v>
      </c>
      <c r="H46" s="120">
        <v>0</v>
      </c>
      <c r="I46" s="120">
        <v>0</v>
      </c>
      <c r="J46" s="133">
        <v>0</v>
      </c>
      <c r="K46" s="121"/>
    </row>
    <row r="47" spans="1:11" x14ac:dyDescent="0.2">
      <c r="A47" s="117">
        <v>16279127</v>
      </c>
      <c r="B47" s="118">
        <v>199970</v>
      </c>
      <c r="C47" s="119" t="s">
        <v>22</v>
      </c>
      <c r="D47" s="120">
        <v>0</v>
      </c>
      <c r="E47" s="120">
        <v>0</v>
      </c>
      <c r="F47" s="120">
        <v>0</v>
      </c>
      <c r="G47" s="120">
        <v>11000</v>
      </c>
      <c r="H47" s="120">
        <v>0</v>
      </c>
      <c r="I47" s="120">
        <v>0</v>
      </c>
      <c r="J47" s="133">
        <v>0</v>
      </c>
      <c r="K47" s="121"/>
    </row>
    <row r="48" spans="1:11" x14ac:dyDescent="0.2">
      <c r="A48" s="117">
        <v>16283261</v>
      </c>
      <c r="B48" s="118">
        <v>191323</v>
      </c>
      <c r="C48" s="119" t="s">
        <v>23</v>
      </c>
      <c r="D48" s="120">
        <v>0</v>
      </c>
      <c r="E48" s="120">
        <v>0</v>
      </c>
      <c r="F48" s="120">
        <v>0</v>
      </c>
      <c r="G48" s="120">
        <v>11000</v>
      </c>
      <c r="H48" s="120">
        <v>0</v>
      </c>
      <c r="I48" s="120">
        <v>0</v>
      </c>
      <c r="J48" s="133">
        <v>93800</v>
      </c>
      <c r="K48" s="146"/>
    </row>
    <row r="49" spans="1:11" x14ac:dyDescent="0.2">
      <c r="A49" s="117">
        <v>16284683</v>
      </c>
      <c r="B49" s="118">
        <v>195302</v>
      </c>
      <c r="C49" s="119" t="s">
        <v>79</v>
      </c>
      <c r="D49" s="120">
        <v>0</v>
      </c>
      <c r="E49" s="120">
        <v>0</v>
      </c>
      <c r="F49" s="120">
        <v>0</v>
      </c>
      <c r="G49" s="120">
        <v>11000</v>
      </c>
      <c r="H49" s="120">
        <v>0</v>
      </c>
      <c r="I49" s="120">
        <v>0</v>
      </c>
      <c r="J49" s="133">
        <v>0</v>
      </c>
      <c r="K49" s="121"/>
    </row>
    <row r="50" spans="1:11" x14ac:dyDescent="0.2">
      <c r="A50" s="117">
        <v>16632780</v>
      </c>
      <c r="B50" s="118">
        <v>69991</v>
      </c>
      <c r="C50" s="119" t="s">
        <v>985</v>
      </c>
      <c r="D50" s="120">
        <v>0</v>
      </c>
      <c r="E50" s="120">
        <v>0</v>
      </c>
      <c r="F50" s="120">
        <v>0</v>
      </c>
      <c r="G50" s="120">
        <v>11000</v>
      </c>
      <c r="H50" s="120">
        <v>0</v>
      </c>
      <c r="I50" s="120">
        <v>0</v>
      </c>
      <c r="J50" s="133">
        <v>0</v>
      </c>
      <c r="K50" s="121"/>
    </row>
    <row r="51" spans="1:11" x14ac:dyDescent="0.2">
      <c r="A51" s="117">
        <v>16635353</v>
      </c>
      <c r="B51" s="118">
        <v>197589</v>
      </c>
      <c r="C51" s="119" t="s">
        <v>80</v>
      </c>
      <c r="D51" s="120">
        <v>0</v>
      </c>
      <c r="E51" s="120">
        <v>0</v>
      </c>
      <c r="F51" s="120">
        <v>0</v>
      </c>
      <c r="G51" s="120">
        <v>11000</v>
      </c>
      <c r="H51" s="120">
        <v>0</v>
      </c>
      <c r="I51" s="120">
        <v>0</v>
      </c>
      <c r="J51" s="135">
        <v>0</v>
      </c>
      <c r="K51" s="121"/>
    </row>
    <row r="52" spans="1:11" x14ac:dyDescent="0.2">
      <c r="A52" s="117">
        <v>16637623</v>
      </c>
      <c r="B52" s="118">
        <v>191593</v>
      </c>
      <c r="C52" s="119" t="s">
        <v>148</v>
      </c>
      <c r="D52" s="120">
        <v>0</v>
      </c>
      <c r="E52" s="120">
        <v>0</v>
      </c>
      <c r="F52" s="120">
        <v>0</v>
      </c>
      <c r="G52" s="120">
        <v>11000</v>
      </c>
      <c r="H52" s="120">
        <v>0</v>
      </c>
      <c r="I52" s="120">
        <v>0</v>
      </c>
      <c r="J52" s="133">
        <v>0</v>
      </c>
      <c r="K52" s="121"/>
    </row>
    <row r="53" spans="1:11" x14ac:dyDescent="0.2">
      <c r="A53" s="117">
        <v>16686974</v>
      </c>
      <c r="B53" s="118">
        <v>80065</v>
      </c>
      <c r="C53" s="119" t="s">
        <v>1001</v>
      </c>
      <c r="D53" s="120">
        <v>0</v>
      </c>
      <c r="E53" s="120">
        <v>0</v>
      </c>
      <c r="F53" s="120">
        <v>0</v>
      </c>
      <c r="G53" s="120">
        <v>11000</v>
      </c>
      <c r="H53" s="120">
        <v>0</v>
      </c>
      <c r="I53" s="120">
        <v>0</v>
      </c>
      <c r="J53" s="133">
        <v>0</v>
      </c>
      <c r="K53" s="121"/>
    </row>
    <row r="54" spans="1:11" x14ac:dyDescent="0.2">
      <c r="A54" s="117">
        <v>16749253</v>
      </c>
      <c r="B54" s="118">
        <v>198355</v>
      </c>
      <c r="C54" s="119" t="s">
        <v>61</v>
      </c>
      <c r="D54" s="120">
        <v>0</v>
      </c>
      <c r="E54" s="120">
        <v>0</v>
      </c>
      <c r="F54" s="120">
        <v>0</v>
      </c>
      <c r="G54" s="120">
        <v>11000</v>
      </c>
      <c r="H54" s="120">
        <v>0</v>
      </c>
      <c r="I54" s="120">
        <v>0</v>
      </c>
      <c r="J54" s="135">
        <v>0</v>
      </c>
      <c r="K54" s="121"/>
    </row>
    <row r="55" spans="1:11" x14ac:dyDescent="0.2">
      <c r="A55" s="117">
        <v>16751414</v>
      </c>
      <c r="B55" s="118">
        <v>196382</v>
      </c>
      <c r="C55" s="119" t="s">
        <v>59</v>
      </c>
      <c r="D55" s="120">
        <v>0</v>
      </c>
      <c r="E55" s="120">
        <v>0</v>
      </c>
      <c r="F55" s="120">
        <v>0</v>
      </c>
      <c r="G55" s="120">
        <v>11000</v>
      </c>
      <c r="H55" s="120">
        <v>0</v>
      </c>
      <c r="I55" s="120">
        <v>0</v>
      </c>
      <c r="J55" s="133">
        <v>0</v>
      </c>
      <c r="K55" s="121"/>
    </row>
    <row r="56" spans="1:11" x14ac:dyDescent="0.2">
      <c r="A56" s="117">
        <v>16797580</v>
      </c>
      <c r="B56" s="118">
        <v>197556</v>
      </c>
      <c r="C56" s="119" t="s">
        <v>25</v>
      </c>
      <c r="D56" s="120">
        <v>0</v>
      </c>
      <c r="E56" s="120">
        <v>0</v>
      </c>
      <c r="F56" s="120">
        <v>0</v>
      </c>
      <c r="G56" s="120">
        <v>11000</v>
      </c>
      <c r="H56" s="120">
        <v>0</v>
      </c>
      <c r="I56" s="120">
        <v>0</v>
      </c>
      <c r="J56" s="133">
        <v>0</v>
      </c>
      <c r="K56" s="121"/>
    </row>
    <row r="57" spans="1:11" x14ac:dyDescent="0.2">
      <c r="A57" s="117">
        <v>16856610</v>
      </c>
      <c r="B57" s="118">
        <v>195754</v>
      </c>
      <c r="C57" s="119" t="s">
        <v>26</v>
      </c>
      <c r="D57" s="120">
        <v>0</v>
      </c>
      <c r="E57" s="120">
        <v>0</v>
      </c>
      <c r="F57" s="120">
        <v>0</v>
      </c>
      <c r="G57" s="120">
        <v>11000</v>
      </c>
      <c r="H57" s="120">
        <v>0</v>
      </c>
      <c r="I57" s="120">
        <v>0</v>
      </c>
      <c r="J57" s="133">
        <v>0</v>
      </c>
      <c r="K57" s="121"/>
    </row>
    <row r="58" spans="1:11" x14ac:dyDescent="0.2">
      <c r="A58" s="117">
        <v>16858542</v>
      </c>
      <c r="B58" s="118">
        <v>198173</v>
      </c>
      <c r="C58" s="119" t="s">
        <v>149</v>
      </c>
      <c r="D58" s="120">
        <v>0</v>
      </c>
      <c r="E58" s="120">
        <v>0</v>
      </c>
      <c r="F58" s="120">
        <v>0</v>
      </c>
      <c r="G58" s="120">
        <v>33000</v>
      </c>
      <c r="H58" s="120">
        <v>0</v>
      </c>
      <c r="I58" s="120">
        <v>0</v>
      </c>
      <c r="J58" s="133">
        <v>0</v>
      </c>
      <c r="K58" s="121"/>
    </row>
    <row r="59" spans="1:11" x14ac:dyDescent="0.2">
      <c r="A59" s="117">
        <v>16863860</v>
      </c>
      <c r="B59" s="118">
        <v>197487</v>
      </c>
      <c r="C59" s="119" t="s">
        <v>27</v>
      </c>
      <c r="D59" s="120">
        <v>0</v>
      </c>
      <c r="E59" s="120">
        <v>0</v>
      </c>
      <c r="F59" s="120">
        <v>0</v>
      </c>
      <c r="G59" s="120">
        <v>11000</v>
      </c>
      <c r="H59" s="120">
        <v>0</v>
      </c>
      <c r="I59" s="120">
        <v>0</v>
      </c>
      <c r="J59" s="133">
        <v>0</v>
      </c>
      <c r="K59" s="121"/>
    </row>
    <row r="60" spans="1:11" x14ac:dyDescent="0.2">
      <c r="A60" s="117">
        <v>16985417</v>
      </c>
      <c r="B60" s="118">
        <v>73638</v>
      </c>
      <c r="C60" s="119" t="s">
        <v>972</v>
      </c>
      <c r="D60" s="120">
        <v>0</v>
      </c>
      <c r="E60" s="120">
        <v>0</v>
      </c>
      <c r="F60" s="120">
        <v>0</v>
      </c>
      <c r="G60" s="120">
        <v>11000</v>
      </c>
      <c r="H60" s="120">
        <v>0</v>
      </c>
      <c r="I60" s="120">
        <v>0</v>
      </c>
      <c r="J60" s="135">
        <v>0</v>
      </c>
      <c r="K60" s="121"/>
    </row>
    <row r="61" spans="1:11" x14ac:dyDescent="0.2">
      <c r="A61" s="117">
        <v>16985519</v>
      </c>
      <c r="B61" s="118">
        <v>194773</v>
      </c>
      <c r="C61" s="119" t="s">
        <v>28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33">
        <v>0</v>
      </c>
      <c r="K61" s="121"/>
    </row>
    <row r="62" spans="1:11" x14ac:dyDescent="0.2">
      <c r="A62" s="117">
        <v>17316105</v>
      </c>
      <c r="B62" s="118">
        <v>193599</v>
      </c>
      <c r="C62" s="119" t="s">
        <v>29</v>
      </c>
      <c r="D62" s="120">
        <v>0</v>
      </c>
      <c r="E62" s="120">
        <v>0</v>
      </c>
      <c r="F62" s="120">
        <v>0</v>
      </c>
      <c r="G62" s="120">
        <v>11000</v>
      </c>
      <c r="H62" s="120">
        <v>0</v>
      </c>
      <c r="I62" s="120">
        <v>0</v>
      </c>
      <c r="J62" s="133">
        <v>0</v>
      </c>
      <c r="K62" s="121"/>
    </row>
    <row r="63" spans="1:11" x14ac:dyDescent="0.2">
      <c r="A63" s="117">
        <v>29116644</v>
      </c>
      <c r="B63" s="118">
        <v>190617</v>
      </c>
      <c r="C63" s="119" t="s">
        <v>144</v>
      </c>
      <c r="D63" s="120">
        <v>0</v>
      </c>
      <c r="E63" s="120">
        <v>0</v>
      </c>
      <c r="F63" s="120">
        <v>0</v>
      </c>
      <c r="G63" s="120">
        <v>11000</v>
      </c>
      <c r="H63" s="120">
        <v>0</v>
      </c>
      <c r="I63" s="120">
        <v>0</v>
      </c>
      <c r="J63" s="133">
        <v>0</v>
      </c>
      <c r="K63" s="121"/>
    </row>
    <row r="64" spans="1:11" x14ac:dyDescent="0.2">
      <c r="A64" s="117">
        <v>29661389</v>
      </c>
      <c r="B64" s="118">
        <v>190475</v>
      </c>
      <c r="C64" s="119" t="s">
        <v>127</v>
      </c>
      <c r="D64" s="120">
        <v>0</v>
      </c>
      <c r="E64" s="120">
        <v>0</v>
      </c>
      <c r="F64" s="120">
        <v>0</v>
      </c>
      <c r="G64" s="120">
        <v>11000</v>
      </c>
      <c r="H64" s="120">
        <v>0</v>
      </c>
      <c r="I64" s="120">
        <v>0</v>
      </c>
      <c r="J64" s="133">
        <v>0</v>
      </c>
      <c r="K64" s="121"/>
    </row>
    <row r="65" spans="1:11" x14ac:dyDescent="0.2">
      <c r="A65" s="117">
        <v>29674341</v>
      </c>
      <c r="B65" s="118">
        <v>190159</v>
      </c>
      <c r="C65" s="119" t="s">
        <v>106</v>
      </c>
      <c r="D65" s="120">
        <v>0</v>
      </c>
      <c r="E65" s="120">
        <v>0</v>
      </c>
      <c r="F65" s="120">
        <v>0</v>
      </c>
      <c r="G65" s="120">
        <v>11000</v>
      </c>
      <c r="H65" s="120">
        <v>0</v>
      </c>
      <c r="I65" s="120">
        <v>0</v>
      </c>
      <c r="J65" s="133">
        <v>0</v>
      </c>
      <c r="K65" s="121"/>
    </row>
    <row r="66" spans="1:11" x14ac:dyDescent="0.2">
      <c r="A66" s="117">
        <v>29674896</v>
      </c>
      <c r="B66" s="118">
        <v>190726</v>
      </c>
      <c r="C66" s="119" t="s">
        <v>1054</v>
      </c>
      <c r="D66" s="120">
        <v>0</v>
      </c>
      <c r="E66" s="120">
        <v>0</v>
      </c>
      <c r="F66" s="120">
        <v>0</v>
      </c>
      <c r="G66" s="120">
        <v>11000</v>
      </c>
      <c r="H66" s="120">
        <v>0</v>
      </c>
      <c r="I66" s="120">
        <v>0</v>
      </c>
      <c r="J66" s="133">
        <v>0</v>
      </c>
      <c r="K66" s="121"/>
    </row>
    <row r="67" spans="1:11" x14ac:dyDescent="0.2">
      <c r="A67" s="117">
        <v>29675260</v>
      </c>
      <c r="B67" s="118">
        <v>190746</v>
      </c>
      <c r="C67" s="119" t="s">
        <v>994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33">
        <v>0</v>
      </c>
      <c r="K67" s="121"/>
    </row>
    <row r="68" spans="1:11" x14ac:dyDescent="0.2">
      <c r="A68" s="117">
        <v>29681566</v>
      </c>
      <c r="B68" s="118">
        <v>190088</v>
      </c>
      <c r="C68" s="119" t="s">
        <v>98</v>
      </c>
      <c r="D68" s="120">
        <v>0</v>
      </c>
      <c r="E68" s="120">
        <v>0</v>
      </c>
      <c r="F68" s="120">
        <v>0</v>
      </c>
      <c r="G68" s="120">
        <v>11000</v>
      </c>
      <c r="H68" s="120">
        <v>0</v>
      </c>
      <c r="I68" s="120">
        <v>0</v>
      </c>
      <c r="J68" s="133">
        <v>0</v>
      </c>
      <c r="K68" s="121"/>
    </row>
    <row r="69" spans="1:11" x14ac:dyDescent="0.2">
      <c r="A69" s="117">
        <v>29682527</v>
      </c>
      <c r="B69" s="118">
        <v>199962</v>
      </c>
      <c r="C69" s="119" t="s">
        <v>83</v>
      </c>
      <c r="D69" s="120">
        <v>0</v>
      </c>
      <c r="E69" s="120">
        <v>0</v>
      </c>
      <c r="F69" s="120">
        <v>0</v>
      </c>
      <c r="G69" s="120">
        <v>11000</v>
      </c>
      <c r="H69" s="120">
        <v>0</v>
      </c>
      <c r="I69" s="120">
        <v>0</v>
      </c>
      <c r="J69" s="133">
        <v>0</v>
      </c>
      <c r="K69" s="121"/>
    </row>
    <row r="70" spans="1:11" x14ac:dyDescent="0.2">
      <c r="A70" s="117">
        <v>29683483</v>
      </c>
      <c r="B70" s="118">
        <v>190469</v>
      </c>
      <c r="C70" s="119" t="s">
        <v>114</v>
      </c>
      <c r="D70" s="120">
        <v>0</v>
      </c>
      <c r="E70" s="120">
        <v>0</v>
      </c>
      <c r="F70" s="120">
        <v>0</v>
      </c>
      <c r="G70" s="120">
        <v>11000</v>
      </c>
      <c r="H70" s="120">
        <v>0</v>
      </c>
      <c r="I70" s="120">
        <v>0</v>
      </c>
      <c r="J70" s="133">
        <v>0</v>
      </c>
      <c r="K70" s="121"/>
    </row>
    <row r="71" spans="1:11" x14ac:dyDescent="0.2">
      <c r="A71" s="117">
        <v>29686659</v>
      </c>
      <c r="B71" s="118">
        <v>190586</v>
      </c>
      <c r="C71" s="119" t="s">
        <v>150</v>
      </c>
      <c r="D71" s="120">
        <v>0</v>
      </c>
      <c r="E71" s="120">
        <v>0</v>
      </c>
      <c r="F71" s="120">
        <v>0</v>
      </c>
      <c r="G71" s="120">
        <v>11000</v>
      </c>
      <c r="H71" s="120">
        <v>0</v>
      </c>
      <c r="I71" s="120">
        <v>0</v>
      </c>
      <c r="J71" s="133">
        <v>0</v>
      </c>
      <c r="K71" s="121"/>
    </row>
    <row r="72" spans="1:11" x14ac:dyDescent="0.2">
      <c r="A72" s="117">
        <v>29706544</v>
      </c>
      <c r="B72" s="118">
        <v>190838</v>
      </c>
      <c r="C72" s="119" t="s">
        <v>1179</v>
      </c>
      <c r="D72" s="120">
        <v>0</v>
      </c>
      <c r="E72" s="120">
        <v>0</v>
      </c>
      <c r="F72" s="120">
        <v>0</v>
      </c>
      <c r="G72" s="120">
        <v>11000</v>
      </c>
      <c r="H72" s="120">
        <v>0</v>
      </c>
      <c r="I72" s="120">
        <v>0</v>
      </c>
      <c r="J72" s="133">
        <v>0</v>
      </c>
      <c r="K72" s="121"/>
    </row>
    <row r="73" spans="1:11" x14ac:dyDescent="0.2">
      <c r="A73" s="117">
        <v>29951417</v>
      </c>
      <c r="B73" s="118">
        <v>192111</v>
      </c>
      <c r="C73" s="119" t="s">
        <v>30</v>
      </c>
      <c r="D73" s="120">
        <v>0</v>
      </c>
      <c r="E73" s="120">
        <v>0</v>
      </c>
      <c r="F73" s="120">
        <v>0</v>
      </c>
      <c r="G73" s="120">
        <v>11000</v>
      </c>
      <c r="H73" s="120">
        <v>0</v>
      </c>
      <c r="I73" s="120">
        <v>0</v>
      </c>
      <c r="J73" s="133">
        <v>0</v>
      </c>
      <c r="K73" s="121"/>
    </row>
    <row r="74" spans="1:11" x14ac:dyDescent="0.2">
      <c r="A74" s="117">
        <v>30004258</v>
      </c>
      <c r="B74" s="118">
        <v>190910</v>
      </c>
      <c r="C74" s="119" t="s">
        <v>31</v>
      </c>
      <c r="D74" s="120">
        <v>0</v>
      </c>
      <c r="E74" s="120">
        <v>0</v>
      </c>
      <c r="F74" s="120">
        <v>0</v>
      </c>
      <c r="G74" s="120">
        <v>11000</v>
      </c>
      <c r="H74" s="120">
        <v>0</v>
      </c>
      <c r="I74" s="120">
        <v>0</v>
      </c>
      <c r="J74" s="133">
        <v>0</v>
      </c>
      <c r="K74" s="121"/>
    </row>
    <row r="75" spans="1:11" x14ac:dyDescent="0.2">
      <c r="A75" s="117">
        <v>30290927</v>
      </c>
      <c r="B75" s="118">
        <v>191119</v>
      </c>
      <c r="C75" s="119" t="s">
        <v>84</v>
      </c>
      <c r="D75" s="120">
        <v>0</v>
      </c>
      <c r="E75" s="120">
        <v>0</v>
      </c>
      <c r="F75" s="120">
        <v>0</v>
      </c>
      <c r="G75" s="120">
        <v>11000</v>
      </c>
      <c r="H75" s="120">
        <v>0</v>
      </c>
      <c r="I75" s="120">
        <v>0</v>
      </c>
      <c r="J75" s="133">
        <v>0</v>
      </c>
      <c r="K75" s="121"/>
    </row>
    <row r="76" spans="1:11" x14ac:dyDescent="0.2">
      <c r="A76" s="117">
        <v>30335236</v>
      </c>
      <c r="B76" s="118">
        <v>190843</v>
      </c>
      <c r="C76" s="119" t="s">
        <v>1178</v>
      </c>
      <c r="D76" s="120">
        <v>0</v>
      </c>
      <c r="E76" s="120">
        <v>0</v>
      </c>
      <c r="F76" s="120">
        <v>0</v>
      </c>
      <c r="G76" s="120">
        <v>11000</v>
      </c>
      <c r="H76" s="120">
        <v>0</v>
      </c>
      <c r="I76" s="120">
        <v>0</v>
      </c>
      <c r="J76" s="133">
        <v>0</v>
      </c>
      <c r="K76" s="121"/>
    </row>
    <row r="77" spans="1:11" x14ac:dyDescent="0.2">
      <c r="A77" s="117">
        <v>31143199</v>
      </c>
      <c r="B77" s="118">
        <v>192949</v>
      </c>
      <c r="C77" s="119" t="s">
        <v>133</v>
      </c>
      <c r="D77" s="120">
        <v>0</v>
      </c>
      <c r="E77" s="120">
        <v>0</v>
      </c>
      <c r="F77" s="120">
        <v>0</v>
      </c>
      <c r="G77" s="120">
        <v>11000</v>
      </c>
      <c r="H77" s="120">
        <v>0</v>
      </c>
      <c r="I77" s="120">
        <v>0</v>
      </c>
      <c r="J77" s="133">
        <v>0</v>
      </c>
      <c r="K77" s="121"/>
    </row>
    <row r="78" spans="1:11" x14ac:dyDescent="0.2">
      <c r="A78" s="117">
        <v>31166237</v>
      </c>
      <c r="B78" s="118">
        <v>191141</v>
      </c>
      <c r="C78" s="119" t="s">
        <v>151</v>
      </c>
      <c r="D78" s="120">
        <v>0</v>
      </c>
      <c r="E78" s="120">
        <v>0</v>
      </c>
      <c r="F78" s="120">
        <v>0</v>
      </c>
      <c r="G78" s="120">
        <v>22000</v>
      </c>
      <c r="H78" s="120">
        <v>0</v>
      </c>
      <c r="I78" s="120">
        <v>0</v>
      </c>
      <c r="J78" s="133">
        <v>0</v>
      </c>
      <c r="K78" s="121"/>
    </row>
    <row r="79" spans="1:11" x14ac:dyDescent="0.2">
      <c r="A79" s="117">
        <v>31170985</v>
      </c>
      <c r="B79" s="118">
        <v>198560</v>
      </c>
      <c r="C79" s="119" t="s">
        <v>152</v>
      </c>
      <c r="D79" s="120">
        <v>0</v>
      </c>
      <c r="E79" s="120">
        <v>0</v>
      </c>
      <c r="F79" s="120">
        <v>0</v>
      </c>
      <c r="G79" s="120">
        <v>0</v>
      </c>
      <c r="H79" s="120">
        <v>0</v>
      </c>
      <c r="I79" s="120">
        <v>0</v>
      </c>
      <c r="J79" s="133">
        <v>0</v>
      </c>
      <c r="K79" s="121"/>
    </row>
    <row r="80" spans="1:11" x14ac:dyDescent="0.2">
      <c r="A80" s="117">
        <v>31175885</v>
      </c>
      <c r="B80" s="118">
        <v>195299</v>
      </c>
      <c r="C80" s="119" t="s">
        <v>32</v>
      </c>
      <c r="D80" s="120">
        <v>0</v>
      </c>
      <c r="E80" s="120">
        <v>0</v>
      </c>
      <c r="F80" s="120">
        <v>0</v>
      </c>
      <c r="G80" s="120">
        <v>11000</v>
      </c>
      <c r="H80" s="120">
        <v>0</v>
      </c>
      <c r="I80" s="120">
        <v>0</v>
      </c>
      <c r="J80" s="133">
        <v>0</v>
      </c>
      <c r="K80" s="121"/>
    </row>
    <row r="81" spans="1:11" x14ac:dyDescent="0.2">
      <c r="A81" s="117">
        <v>31176752</v>
      </c>
      <c r="B81" s="118">
        <v>193034</v>
      </c>
      <c r="C81" s="119" t="s">
        <v>33</v>
      </c>
      <c r="D81" s="120">
        <v>0</v>
      </c>
      <c r="E81" s="120">
        <v>0</v>
      </c>
      <c r="F81" s="120">
        <v>0</v>
      </c>
      <c r="G81" s="120">
        <v>11000</v>
      </c>
      <c r="H81" s="120">
        <v>0</v>
      </c>
      <c r="I81" s="120">
        <v>0</v>
      </c>
      <c r="J81" s="133">
        <v>0</v>
      </c>
      <c r="K81" s="121"/>
    </row>
    <row r="82" spans="1:11" x14ac:dyDescent="0.2">
      <c r="A82" s="117">
        <v>31178208</v>
      </c>
      <c r="B82" s="118">
        <v>193566</v>
      </c>
      <c r="C82" s="119" t="s">
        <v>35</v>
      </c>
      <c r="D82" s="120">
        <v>0</v>
      </c>
      <c r="E82" s="120">
        <v>0</v>
      </c>
      <c r="F82" s="120">
        <v>0</v>
      </c>
      <c r="G82" s="120">
        <v>11000</v>
      </c>
      <c r="H82" s="120">
        <v>0</v>
      </c>
      <c r="I82" s="120">
        <v>0</v>
      </c>
      <c r="J82" s="133">
        <v>0</v>
      </c>
      <c r="K82" s="121"/>
    </row>
    <row r="83" spans="1:11" x14ac:dyDescent="0.2">
      <c r="A83" s="117">
        <v>31179614</v>
      </c>
      <c r="B83" s="118">
        <v>192348</v>
      </c>
      <c r="C83" s="119" t="s">
        <v>153</v>
      </c>
      <c r="D83" s="120">
        <v>0</v>
      </c>
      <c r="E83" s="120">
        <v>0</v>
      </c>
      <c r="F83" s="120">
        <v>0</v>
      </c>
      <c r="G83" s="120">
        <v>11000</v>
      </c>
      <c r="H83" s="120">
        <v>0</v>
      </c>
      <c r="I83" s="120">
        <v>0</v>
      </c>
      <c r="J83" s="133">
        <v>0</v>
      </c>
      <c r="K83" s="121"/>
    </row>
    <row r="84" spans="1:11" x14ac:dyDescent="0.2">
      <c r="A84" s="117">
        <v>31322549</v>
      </c>
      <c r="B84" s="118">
        <v>190169</v>
      </c>
      <c r="C84" s="119" t="s">
        <v>337</v>
      </c>
      <c r="D84" s="120">
        <v>0</v>
      </c>
      <c r="E84" s="120">
        <v>0</v>
      </c>
      <c r="F84" s="120">
        <v>0</v>
      </c>
      <c r="G84" s="120">
        <v>11000</v>
      </c>
      <c r="H84" s="120">
        <v>0</v>
      </c>
      <c r="I84" s="120">
        <v>0</v>
      </c>
      <c r="J84" s="133">
        <v>0</v>
      </c>
      <c r="K84" s="121"/>
    </row>
    <row r="85" spans="1:11" x14ac:dyDescent="0.2">
      <c r="A85" s="117">
        <v>31577348</v>
      </c>
      <c r="B85" s="118">
        <v>190509</v>
      </c>
      <c r="C85" s="119" t="s">
        <v>989</v>
      </c>
      <c r="D85" s="120">
        <v>0</v>
      </c>
      <c r="E85" s="120">
        <v>0</v>
      </c>
      <c r="F85" s="120">
        <v>0</v>
      </c>
      <c r="G85" s="120">
        <v>11000</v>
      </c>
      <c r="H85" s="120">
        <v>0</v>
      </c>
      <c r="I85" s="120">
        <v>0</v>
      </c>
      <c r="J85" s="133">
        <v>0</v>
      </c>
      <c r="K85" s="121"/>
    </row>
    <row r="86" spans="1:11" x14ac:dyDescent="0.2">
      <c r="A86" s="117">
        <v>31655280</v>
      </c>
      <c r="B86" s="127">
        <v>195685</v>
      </c>
      <c r="C86" s="119" t="s">
        <v>36</v>
      </c>
      <c r="D86" s="120">
        <v>0</v>
      </c>
      <c r="E86" s="120">
        <v>0</v>
      </c>
      <c r="F86" s="120">
        <v>0</v>
      </c>
      <c r="G86" s="120">
        <v>11000</v>
      </c>
      <c r="H86" s="120">
        <v>0</v>
      </c>
      <c r="I86" s="120">
        <v>0</v>
      </c>
      <c r="J86" s="133">
        <v>0</v>
      </c>
      <c r="K86" s="121"/>
    </row>
    <row r="87" spans="1:11" x14ac:dyDescent="0.2">
      <c r="A87" s="117">
        <v>31949651</v>
      </c>
      <c r="B87" s="118">
        <v>191946</v>
      </c>
      <c r="C87" s="119" t="s">
        <v>117</v>
      </c>
      <c r="D87" s="120">
        <v>0</v>
      </c>
      <c r="E87" s="120">
        <v>0</v>
      </c>
      <c r="F87" s="120">
        <v>0</v>
      </c>
      <c r="G87" s="120">
        <v>11000</v>
      </c>
      <c r="H87" s="120">
        <v>0</v>
      </c>
      <c r="I87" s="120">
        <v>0</v>
      </c>
      <c r="J87" s="133">
        <v>0</v>
      </c>
      <c r="K87" s="121"/>
    </row>
    <row r="88" spans="1:11" x14ac:dyDescent="0.2">
      <c r="A88" s="117">
        <v>31991544</v>
      </c>
      <c r="B88" s="118">
        <v>192370</v>
      </c>
      <c r="C88" s="119" t="s">
        <v>154</v>
      </c>
      <c r="D88" s="120">
        <v>0</v>
      </c>
      <c r="E88" s="120">
        <v>0</v>
      </c>
      <c r="F88" s="120">
        <v>0</v>
      </c>
      <c r="G88" s="120">
        <v>11000</v>
      </c>
      <c r="H88" s="120">
        <v>0</v>
      </c>
      <c r="I88" s="120">
        <v>0</v>
      </c>
      <c r="J88" s="133">
        <v>0</v>
      </c>
      <c r="K88" s="121"/>
    </row>
    <row r="89" spans="1:11" x14ac:dyDescent="0.2">
      <c r="A89" s="117">
        <v>39543542</v>
      </c>
      <c r="B89" s="118">
        <v>199110</v>
      </c>
      <c r="C89" s="119" t="s">
        <v>37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33">
        <v>0</v>
      </c>
      <c r="K89" s="121"/>
    </row>
    <row r="90" spans="1:11" x14ac:dyDescent="0.2">
      <c r="A90" s="117">
        <v>39802139</v>
      </c>
      <c r="B90" s="118">
        <v>190647</v>
      </c>
      <c r="C90" s="119" t="s">
        <v>980</v>
      </c>
      <c r="D90" s="120">
        <v>0</v>
      </c>
      <c r="E90" s="120">
        <v>0</v>
      </c>
      <c r="F90" s="120">
        <v>0</v>
      </c>
      <c r="G90" s="120">
        <v>11000</v>
      </c>
      <c r="H90" s="120">
        <v>0</v>
      </c>
      <c r="I90" s="120">
        <v>0</v>
      </c>
      <c r="J90" s="133">
        <v>0</v>
      </c>
      <c r="K90" s="121"/>
    </row>
    <row r="91" spans="1:11" x14ac:dyDescent="0.2">
      <c r="A91" s="117">
        <v>40379892</v>
      </c>
      <c r="B91" s="118">
        <v>194671</v>
      </c>
      <c r="C91" s="119" t="s">
        <v>38</v>
      </c>
      <c r="D91" s="120">
        <v>0</v>
      </c>
      <c r="E91" s="120">
        <v>0</v>
      </c>
      <c r="F91" s="120">
        <v>0</v>
      </c>
      <c r="G91" s="120">
        <v>11000</v>
      </c>
      <c r="H91" s="120">
        <v>0</v>
      </c>
      <c r="I91" s="120">
        <v>0</v>
      </c>
      <c r="J91" s="133">
        <v>0</v>
      </c>
      <c r="K91" s="121"/>
    </row>
    <row r="92" spans="1:11" x14ac:dyDescent="0.2">
      <c r="A92" s="117">
        <v>46675868</v>
      </c>
      <c r="B92" s="118">
        <v>190186</v>
      </c>
      <c r="C92" s="119" t="s">
        <v>976</v>
      </c>
      <c r="D92" s="120">
        <v>0</v>
      </c>
      <c r="E92" s="120">
        <v>0</v>
      </c>
      <c r="F92" s="120">
        <v>0</v>
      </c>
      <c r="G92" s="120">
        <v>11000</v>
      </c>
      <c r="H92" s="120">
        <v>0</v>
      </c>
      <c r="I92" s="120">
        <v>0</v>
      </c>
      <c r="J92" s="133">
        <v>0</v>
      </c>
      <c r="K92" s="121"/>
    </row>
    <row r="93" spans="1:11" x14ac:dyDescent="0.2">
      <c r="A93" s="117">
        <v>51733159</v>
      </c>
      <c r="B93" s="118">
        <v>198606</v>
      </c>
      <c r="C93" s="119" t="s">
        <v>39</v>
      </c>
      <c r="D93" s="120">
        <v>0</v>
      </c>
      <c r="E93" s="120">
        <v>0</v>
      </c>
      <c r="F93" s="120">
        <v>0</v>
      </c>
      <c r="G93" s="120">
        <v>11000</v>
      </c>
      <c r="H93" s="120">
        <v>0</v>
      </c>
      <c r="I93" s="120">
        <v>0</v>
      </c>
      <c r="J93" s="133">
        <v>0</v>
      </c>
      <c r="K93" s="121"/>
    </row>
    <row r="94" spans="1:11" x14ac:dyDescent="0.2">
      <c r="A94" s="117">
        <v>52188503</v>
      </c>
      <c r="B94" s="118">
        <v>196225</v>
      </c>
      <c r="C94" s="119" t="s">
        <v>40</v>
      </c>
      <c r="D94" s="120">
        <v>0</v>
      </c>
      <c r="E94" s="120">
        <v>0</v>
      </c>
      <c r="F94" s="120">
        <v>0</v>
      </c>
      <c r="G94" s="120">
        <v>11000</v>
      </c>
      <c r="H94" s="120">
        <v>0</v>
      </c>
      <c r="I94" s="120">
        <v>0</v>
      </c>
      <c r="J94" s="133">
        <v>0</v>
      </c>
      <c r="K94" s="121"/>
    </row>
    <row r="95" spans="1:11" x14ac:dyDescent="0.2">
      <c r="A95" s="117">
        <v>55233931</v>
      </c>
      <c r="B95" s="118">
        <v>190067</v>
      </c>
      <c r="C95" s="119" t="s">
        <v>138</v>
      </c>
      <c r="D95" s="120">
        <v>0</v>
      </c>
      <c r="E95" s="120">
        <v>0</v>
      </c>
      <c r="F95" s="120">
        <v>0</v>
      </c>
      <c r="G95" s="120">
        <v>11000</v>
      </c>
      <c r="H95" s="120">
        <v>0</v>
      </c>
      <c r="I95" s="120">
        <v>0</v>
      </c>
      <c r="J95" s="133">
        <v>0</v>
      </c>
      <c r="K95" s="121"/>
    </row>
    <row r="96" spans="1:11" x14ac:dyDescent="0.2">
      <c r="A96" s="117">
        <v>63495099</v>
      </c>
      <c r="B96" s="118">
        <v>199711</v>
      </c>
      <c r="C96" s="119" t="s">
        <v>971</v>
      </c>
      <c r="D96" s="120">
        <v>0</v>
      </c>
      <c r="E96" s="120">
        <v>0</v>
      </c>
      <c r="F96" s="120">
        <v>0</v>
      </c>
      <c r="G96" s="120">
        <v>33000</v>
      </c>
      <c r="H96" s="120">
        <v>0</v>
      </c>
      <c r="I96" s="120">
        <v>0</v>
      </c>
      <c r="J96" s="133">
        <v>0</v>
      </c>
      <c r="K96" s="121"/>
    </row>
    <row r="97" spans="1:11" x14ac:dyDescent="0.2">
      <c r="A97" s="117">
        <v>66661312</v>
      </c>
      <c r="B97" s="118">
        <v>190845</v>
      </c>
      <c r="C97" s="119" t="s">
        <v>1169</v>
      </c>
      <c r="D97" s="120">
        <v>0</v>
      </c>
      <c r="E97" s="120">
        <v>0</v>
      </c>
      <c r="F97" s="120">
        <v>0</v>
      </c>
      <c r="G97" s="120">
        <v>11000</v>
      </c>
      <c r="H97" s="120">
        <v>0</v>
      </c>
      <c r="I97" s="120">
        <v>0</v>
      </c>
      <c r="J97" s="133">
        <v>0</v>
      </c>
      <c r="K97" s="121"/>
    </row>
    <row r="98" spans="1:11" x14ac:dyDescent="0.2">
      <c r="A98" s="117">
        <v>66758552</v>
      </c>
      <c r="B98" s="118">
        <v>190006</v>
      </c>
      <c r="C98" s="119" t="s">
        <v>85</v>
      </c>
      <c r="D98" s="120">
        <v>0</v>
      </c>
      <c r="E98" s="120">
        <v>0</v>
      </c>
      <c r="F98" s="120">
        <v>0</v>
      </c>
      <c r="G98" s="120">
        <v>11000</v>
      </c>
      <c r="H98" s="120">
        <v>0</v>
      </c>
      <c r="I98" s="120">
        <v>0</v>
      </c>
      <c r="J98" s="133">
        <v>0</v>
      </c>
      <c r="K98" s="121"/>
    </row>
    <row r="99" spans="1:11" x14ac:dyDescent="0.2">
      <c r="A99" s="117">
        <v>66760983</v>
      </c>
      <c r="B99" s="118">
        <v>97016</v>
      </c>
      <c r="C99" s="119" t="s">
        <v>41</v>
      </c>
      <c r="D99" s="120">
        <v>75000</v>
      </c>
      <c r="E99" s="120">
        <v>0</v>
      </c>
      <c r="F99" s="120">
        <v>10518.75</v>
      </c>
      <c r="G99" s="120">
        <v>11000</v>
      </c>
      <c r="H99" s="120">
        <v>1200000</v>
      </c>
      <c r="I99" s="120">
        <v>0</v>
      </c>
      <c r="J99" s="133">
        <v>0</v>
      </c>
      <c r="K99" s="146" t="s">
        <v>1225</v>
      </c>
    </row>
    <row r="100" spans="1:11" x14ac:dyDescent="0.2">
      <c r="A100" s="117">
        <v>66762566</v>
      </c>
      <c r="B100" s="118">
        <v>198490</v>
      </c>
      <c r="C100" s="119" t="s">
        <v>42</v>
      </c>
      <c r="D100" s="120">
        <v>0</v>
      </c>
      <c r="E100" s="120">
        <v>0</v>
      </c>
      <c r="F100" s="120">
        <v>0</v>
      </c>
      <c r="G100" s="120">
        <v>11000</v>
      </c>
      <c r="H100" s="120">
        <v>0</v>
      </c>
      <c r="I100" s="120">
        <v>0</v>
      </c>
      <c r="J100" s="133">
        <v>0</v>
      </c>
      <c r="K100" s="121"/>
    </row>
    <row r="101" spans="1:11" x14ac:dyDescent="0.2">
      <c r="A101" s="117">
        <v>66763118</v>
      </c>
      <c r="B101" s="118">
        <v>192224</v>
      </c>
      <c r="C101" s="119" t="s">
        <v>58</v>
      </c>
      <c r="D101" s="120">
        <v>0</v>
      </c>
      <c r="E101" s="120">
        <v>0</v>
      </c>
      <c r="F101" s="120">
        <v>0</v>
      </c>
      <c r="G101" s="120">
        <v>11000</v>
      </c>
      <c r="H101" s="120">
        <v>0</v>
      </c>
      <c r="I101" s="120">
        <v>0</v>
      </c>
      <c r="J101" s="133">
        <v>0</v>
      </c>
      <c r="K101" s="121"/>
    </row>
    <row r="102" spans="1:11" x14ac:dyDescent="0.2">
      <c r="A102" s="117">
        <v>66764013</v>
      </c>
      <c r="B102" s="118">
        <v>194999</v>
      </c>
      <c r="C102" s="119" t="s">
        <v>43</v>
      </c>
      <c r="D102" s="120">
        <v>0</v>
      </c>
      <c r="E102" s="120">
        <v>0</v>
      </c>
      <c r="F102" s="120">
        <v>0</v>
      </c>
      <c r="G102" s="120">
        <v>11000</v>
      </c>
      <c r="H102" s="120">
        <v>0</v>
      </c>
      <c r="I102" s="120">
        <v>0</v>
      </c>
      <c r="J102" s="133">
        <v>0</v>
      </c>
      <c r="K102" s="121"/>
    </row>
    <row r="103" spans="1:11" x14ac:dyDescent="0.2">
      <c r="A103" s="117">
        <v>66770442</v>
      </c>
      <c r="B103" s="118">
        <v>198515</v>
      </c>
      <c r="C103" s="119" t="s">
        <v>44</v>
      </c>
      <c r="D103" s="120">
        <v>0</v>
      </c>
      <c r="E103" s="120">
        <v>0</v>
      </c>
      <c r="F103" s="120">
        <v>0</v>
      </c>
      <c r="G103" s="120">
        <v>11000</v>
      </c>
      <c r="H103" s="120">
        <v>0</v>
      </c>
      <c r="I103" s="120">
        <v>0</v>
      </c>
      <c r="J103" s="133">
        <v>0</v>
      </c>
      <c r="K103" s="121"/>
    </row>
    <row r="104" spans="1:11" x14ac:dyDescent="0.2">
      <c r="A104" s="117">
        <v>66780899</v>
      </c>
      <c r="B104" s="118">
        <v>97014</v>
      </c>
      <c r="C104" s="119" t="s">
        <v>64</v>
      </c>
      <c r="D104" s="120">
        <v>60000</v>
      </c>
      <c r="E104" s="120">
        <v>0</v>
      </c>
      <c r="F104" s="120">
        <v>1485</v>
      </c>
      <c r="G104" s="120">
        <v>11000</v>
      </c>
      <c r="H104" s="120">
        <v>120000</v>
      </c>
      <c r="I104" s="120">
        <v>0</v>
      </c>
      <c r="J104" s="133">
        <v>465610</v>
      </c>
      <c r="K104" s="146" t="s">
        <v>1225</v>
      </c>
    </row>
    <row r="105" spans="1:11" x14ac:dyDescent="0.2">
      <c r="A105" s="117">
        <v>66838079</v>
      </c>
      <c r="B105" s="118">
        <v>194445</v>
      </c>
      <c r="C105" s="119" t="s">
        <v>86</v>
      </c>
      <c r="D105" s="120">
        <v>0</v>
      </c>
      <c r="E105" s="120">
        <v>0</v>
      </c>
      <c r="F105" s="120">
        <v>0</v>
      </c>
      <c r="G105" s="120">
        <v>11000</v>
      </c>
      <c r="H105" s="120">
        <v>0</v>
      </c>
      <c r="I105" s="120">
        <v>0</v>
      </c>
      <c r="J105" s="133">
        <v>0</v>
      </c>
      <c r="K105" s="121"/>
    </row>
    <row r="106" spans="1:11" x14ac:dyDescent="0.2">
      <c r="A106" s="117">
        <v>66923297</v>
      </c>
      <c r="B106" s="118">
        <v>190065</v>
      </c>
      <c r="C106" s="119" t="s">
        <v>87</v>
      </c>
      <c r="D106" s="120">
        <v>0</v>
      </c>
      <c r="E106" s="120">
        <v>0</v>
      </c>
      <c r="F106" s="120">
        <v>0</v>
      </c>
      <c r="G106" s="120">
        <v>11000</v>
      </c>
      <c r="H106" s="120">
        <v>0</v>
      </c>
      <c r="I106" s="120">
        <v>0</v>
      </c>
      <c r="J106" s="133">
        <v>0</v>
      </c>
      <c r="K106" s="121"/>
    </row>
    <row r="107" spans="1:11" x14ac:dyDescent="0.2">
      <c r="A107" s="117">
        <v>66924725</v>
      </c>
      <c r="B107" s="118">
        <v>190492</v>
      </c>
      <c r="C107" s="119" t="s">
        <v>115</v>
      </c>
      <c r="D107" s="120">
        <v>0</v>
      </c>
      <c r="E107" s="120">
        <v>0</v>
      </c>
      <c r="F107" s="120">
        <v>0</v>
      </c>
      <c r="G107" s="120">
        <v>11000</v>
      </c>
      <c r="H107" s="120">
        <v>0</v>
      </c>
      <c r="I107" s="120">
        <v>0</v>
      </c>
      <c r="J107" s="133">
        <v>0</v>
      </c>
      <c r="K107" s="121"/>
    </row>
    <row r="108" spans="1:11" x14ac:dyDescent="0.2">
      <c r="A108" s="117">
        <v>67002673</v>
      </c>
      <c r="B108" s="118">
        <v>190135</v>
      </c>
      <c r="C108" s="119" t="s">
        <v>119</v>
      </c>
      <c r="D108" s="120">
        <v>0</v>
      </c>
      <c r="E108" s="120">
        <v>0</v>
      </c>
      <c r="F108" s="120">
        <v>0</v>
      </c>
      <c r="G108" s="120">
        <v>11000</v>
      </c>
      <c r="H108" s="120">
        <v>0</v>
      </c>
      <c r="I108" s="120">
        <v>0</v>
      </c>
      <c r="J108" s="133">
        <v>0</v>
      </c>
      <c r="K108" s="121"/>
    </row>
    <row r="109" spans="1:11" x14ac:dyDescent="0.2">
      <c r="A109" s="117">
        <v>67025744</v>
      </c>
      <c r="B109" s="118">
        <v>190126</v>
      </c>
      <c r="C109" s="119" t="s">
        <v>104</v>
      </c>
      <c r="D109" s="120">
        <v>0</v>
      </c>
      <c r="E109" s="120">
        <v>0</v>
      </c>
      <c r="F109" s="120">
        <v>0</v>
      </c>
      <c r="G109" s="120">
        <v>11000</v>
      </c>
      <c r="H109" s="120">
        <v>0</v>
      </c>
      <c r="I109" s="120">
        <v>0</v>
      </c>
      <c r="J109" s="133">
        <v>0</v>
      </c>
      <c r="K109" s="121"/>
    </row>
    <row r="110" spans="1:11" x14ac:dyDescent="0.2">
      <c r="A110" s="117">
        <v>67031357</v>
      </c>
      <c r="B110" s="118">
        <v>190748</v>
      </c>
      <c r="C110" s="119" t="s">
        <v>992</v>
      </c>
      <c r="D110" s="120">
        <v>0</v>
      </c>
      <c r="E110" s="120">
        <v>0</v>
      </c>
      <c r="F110" s="120">
        <v>0</v>
      </c>
      <c r="G110" s="120">
        <v>11000</v>
      </c>
      <c r="H110" s="120">
        <v>0</v>
      </c>
      <c r="I110" s="120">
        <v>0</v>
      </c>
      <c r="J110" s="133">
        <v>0</v>
      </c>
      <c r="K110" s="121"/>
    </row>
    <row r="111" spans="1:11" x14ac:dyDescent="0.2">
      <c r="A111" s="117">
        <v>71579673</v>
      </c>
      <c r="B111" s="118">
        <v>194988</v>
      </c>
      <c r="C111" s="119" t="s">
        <v>88</v>
      </c>
      <c r="D111" s="120">
        <v>0</v>
      </c>
      <c r="E111" s="120">
        <v>0</v>
      </c>
      <c r="F111" s="120">
        <v>0</v>
      </c>
      <c r="G111" s="120">
        <v>11000</v>
      </c>
      <c r="H111" s="120">
        <v>0</v>
      </c>
      <c r="I111" s="120">
        <v>0</v>
      </c>
      <c r="J111" s="133">
        <v>0</v>
      </c>
      <c r="K111" s="121"/>
    </row>
    <row r="112" spans="1:11" x14ac:dyDescent="0.2">
      <c r="A112" s="117">
        <v>71711676</v>
      </c>
      <c r="B112" s="118">
        <v>196167</v>
      </c>
      <c r="C112" s="119" t="s">
        <v>45</v>
      </c>
      <c r="D112" s="120">
        <v>75000</v>
      </c>
      <c r="E112" s="120">
        <v>0</v>
      </c>
      <c r="F112" s="120">
        <v>10518.75</v>
      </c>
      <c r="G112" s="120">
        <v>11000</v>
      </c>
      <c r="H112" s="120">
        <v>1200000</v>
      </c>
      <c r="I112" s="120">
        <v>0</v>
      </c>
      <c r="J112" s="133">
        <v>0</v>
      </c>
      <c r="K112" s="121"/>
    </row>
    <row r="113" spans="1:11" x14ac:dyDescent="0.2">
      <c r="A113" s="117">
        <v>75104728</v>
      </c>
      <c r="B113" s="118">
        <v>190507</v>
      </c>
      <c r="C113" s="119" t="s">
        <v>131</v>
      </c>
      <c r="D113" s="120">
        <v>0</v>
      </c>
      <c r="E113" s="120">
        <v>0</v>
      </c>
      <c r="F113" s="120">
        <v>0</v>
      </c>
      <c r="G113" s="120">
        <v>11000</v>
      </c>
      <c r="H113" s="120">
        <v>0</v>
      </c>
      <c r="I113" s="120">
        <v>0</v>
      </c>
      <c r="J113" s="133">
        <v>0</v>
      </c>
      <c r="K113" s="121"/>
    </row>
    <row r="114" spans="1:11" x14ac:dyDescent="0.2">
      <c r="A114" s="117">
        <v>75107813</v>
      </c>
      <c r="B114" s="118">
        <v>190653</v>
      </c>
      <c r="C114" s="119" t="s">
        <v>941</v>
      </c>
      <c r="D114" s="120">
        <v>0</v>
      </c>
      <c r="E114" s="120">
        <v>0</v>
      </c>
      <c r="F114" s="120">
        <v>0</v>
      </c>
      <c r="G114" s="120">
        <v>11000</v>
      </c>
      <c r="H114" s="120">
        <v>0</v>
      </c>
      <c r="I114" s="120">
        <v>0</v>
      </c>
      <c r="J114" s="135">
        <v>0</v>
      </c>
      <c r="K114" s="121"/>
    </row>
    <row r="115" spans="1:11" x14ac:dyDescent="0.2">
      <c r="A115" s="117">
        <v>76267666</v>
      </c>
      <c r="B115" s="118">
        <v>164</v>
      </c>
      <c r="C115" s="119" t="s">
        <v>982</v>
      </c>
      <c r="D115" s="120">
        <v>0</v>
      </c>
      <c r="E115" s="120">
        <v>0</v>
      </c>
      <c r="F115" s="120">
        <v>0</v>
      </c>
      <c r="G115" s="120">
        <v>11000</v>
      </c>
      <c r="H115" s="120">
        <v>0</v>
      </c>
      <c r="I115" s="120">
        <v>0</v>
      </c>
      <c r="J115" s="133">
        <v>0</v>
      </c>
      <c r="K115" s="121"/>
    </row>
    <row r="116" spans="1:11" x14ac:dyDescent="0.2">
      <c r="A116" s="117">
        <v>76283965</v>
      </c>
      <c r="B116" s="118">
        <v>90050</v>
      </c>
      <c r="C116" s="119" t="s">
        <v>984</v>
      </c>
      <c r="D116" s="120">
        <v>0</v>
      </c>
      <c r="E116" s="120">
        <v>0</v>
      </c>
      <c r="F116" s="120">
        <v>0</v>
      </c>
      <c r="G116" s="120">
        <v>11000</v>
      </c>
      <c r="H116" s="120">
        <v>0</v>
      </c>
      <c r="I116" s="120">
        <v>0</v>
      </c>
      <c r="J116" s="133">
        <v>0</v>
      </c>
      <c r="K116" s="121"/>
    </row>
    <row r="117" spans="1:11" x14ac:dyDescent="0.2">
      <c r="A117" s="117">
        <v>79300255</v>
      </c>
      <c r="B117" s="118">
        <v>193409</v>
      </c>
      <c r="C117" s="119" t="s">
        <v>46</v>
      </c>
      <c r="D117" s="120">
        <v>0</v>
      </c>
      <c r="E117" s="120">
        <v>0</v>
      </c>
      <c r="F117" s="120">
        <v>0</v>
      </c>
      <c r="G117" s="120">
        <v>22000</v>
      </c>
      <c r="H117" s="120">
        <v>0</v>
      </c>
      <c r="I117" s="120">
        <v>0</v>
      </c>
      <c r="J117" s="133">
        <v>0</v>
      </c>
      <c r="K117" s="121"/>
    </row>
    <row r="118" spans="1:11" x14ac:dyDescent="0.2">
      <c r="A118" s="117">
        <v>79485547</v>
      </c>
      <c r="B118" s="118">
        <v>193420</v>
      </c>
      <c r="C118" s="119" t="s">
        <v>155</v>
      </c>
      <c r="D118" s="120">
        <v>0</v>
      </c>
      <c r="E118" s="120">
        <v>0</v>
      </c>
      <c r="F118" s="120">
        <v>0</v>
      </c>
      <c r="G118" s="120">
        <v>11000</v>
      </c>
      <c r="H118" s="120">
        <v>0</v>
      </c>
      <c r="I118" s="120">
        <v>0</v>
      </c>
      <c r="J118" s="133">
        <v>0</v>
      </c>
      <c r="K118" s="121"/>
    </row>
    <row r="119" spans="1:11" x14ac:dyDescent="0.2">
      <c r="A119" s="117">
        <v>79689367</v>
      </c>
      <c r="B119" s="118">
        <v>190129</v>
      </c>
      <c r="C119" s="119" t="s">
        <v>134</v>
      </c>
      <c r="D119" s="120">
        <v>0</v>
      </c>
      <c r="E119" s="120">
        <v>0</v>
      </c>
      <c r="F119" s="120">
        <v>0</v>
      </c>
      <c r="G119" s="120">
        <v>11000</v>
      </c>
      <c r="H119" s="120">
        <v>0</v>
      </c>
      <c r="I119" s="120">
        <v>0</v>
      </c>
      <c r="J119" s="133">
        <v>0</v>
      </c>
      <c r="K119" s="121"/>
    </row>
    <row r="120" spans="1:11" x14ac:dyDescent="0.2">
      <c r="A120" s="117">
        <v>79966155</v>
      </c>
      <c r="B120" s="118">
        <v>196291</v>
      </c>
      <c r="C120" s="119" t="s">
        <v>156</v>
      </c>
      <c r="D120" s="120">
        <v>0</v>
      </c>
      <c r="E120" s="120">
        <v>0</v>
      </c>
      <c r="F120" s="120">
        <v>0</v>
      </c>
      <c r="G120" s="120">
        <v>11000</v>
      </c>
      <c r="H120" s="120">
        <v>0</v>
      </c>
      <c r="I120" s="120">
        <v>0</v>
      </c>
      <c r="J120" s="133">
        <v>0</v>
      </c>
      <c r="K120" s="121"/>
    </row>
    <row r="121" spans="1:11" x14ac:dyDescent="0.2">
      <c r="A121" s="117">
        <v>80191995</v>
      </c>
      <c r="B121" s="118">
        <v>190190</v>
      </c>
      <c r="C121" s="119" t="s">
        <v>166</v>
      </c>
      <c r="D121" s="120">
        <v>0</v>
      </c>
      <c r="E121" s="120">
        <v>0</v>
      </c>
      <c r="F121" s="120">
        <v>0</v>
      </c>
      <c r="G121" s="120">
        <v>11000</v>
      </c>
      <c r="H121" s="120">
        <v>0</v>
      </c>
      <c r="I121" s="120">
        <v>0</v>
      </c>
      <c r="J121" s="133">
        <v>0</v>
      </c>
      <c r="K121" s="121"/>
    </row>
    <row r="122" spans="1:11" x14ac:dyDescent="0.2">
      <c r="A122" s="117">
        <v>80225152</v>
      </c>
      <c r="B122" s="118">
        <v>196316</v>
      </c>
      <c r="C122" s="119" t="s">
        <v>47</v>
      </c>
      <c r="D122" s="120">
        <v>0</v>
      </c>
      <c r="E122" s="120">
        <v>0</v>
      </c>
      <c r="F122" s="120">
        <v>0</v>
      </c>
      <c r="G122" s="120">
        <v>11000</v>
      </c>
      <c r="H122" s="120">
        <v>0</v>
      </c>
      <c r="I122" s="120">
        <v>0</v>
      </c>
      <c r="J122" s="133">
        <v>0</v>
      </c>
      <c r="K122" s="121"/>
    </row>
    <row r="123" spans="1:11" x14ac:dyDescent="0.2">
      <c r="A123" s="117">
        <v>86043826</v>
      </c>
      <c r="B123" s="118">
        <v>199405</v>
      </c>
      <c r="C123" s="119" t="s">
        <v>48</v>
      </c>
      <c r="D123" s="120">
        <v>0</v>
      </c>
      <c r="E123" s="120">
        <v>0</v>
      </c>
      <c r="F123" s="120">
        <v>0</v>
      </c>
      <c r="G123" s="120">
        <v>11000</v>
      </c>
      <c r="H123" s="120">
        <v>0</v>
      </c>
      <c r="I123" s="120">
        <v>0</v>
      </c>
      <c r="J123" s="133">
        <v>0</v>
      </c>
      <c r="K123" s="121"/>
    </row>
    <row r="124" spans="1:11" x14ac:dyDescent="0.2">
      <c r="A124" s="117">
        <v>86058677</v>
      </c>
      <c r="B124" s="118">
        <v>190479</v>
      </c>
      <c r="C124" s="119" t="s">
        <v>128</v>
      </c>
      <c r="D124" s="120">
        <v>0</v>
      </c>
      <c r="E124" s="120">
        <v>0</v>
      </c>
      <c r="F124" s="120">
        <v>0</v>
      </c>
      <c r="G124" s="120">
        <v>11000</v>
      </c>
      <c r="H124" s="120">
        <v>0</v>
      </c>
      <c r="I124" s="120">
        <v>0</v>
      </c>
      <c r="J124" s="133">
        <v>0</v>
      </c>
      <c r="K124" s="121"/>
    </row>
    <row r="125" spans="1:11" x14ac:dyDescent="0.2">
      <c r="A125" s="117">
        <v>87060138</v>
      </c>
      <c r="B125" s="118">
        <v>190453</v>
      </c>
      <c r="C125" s="119" t="s">
        <v>129</v>
      </c>
      <c r="D125" s="120">
        <v>0</v>
      </c>
      <c r="E125" s="120">
        <v>0</v>
      </c>
      <c r="F125" s="120">
        <v>0</v>
      </c>
      <c r="G125" s="120">
        <v>11000</v>
      </c>
      <c r="H125" s="120">
        <v>0</v>
      </c>
      <c r="I125" s="120">
        <v>0</v>
      </c>
      <c r="J125" s="133">
        <v>0</v>
      </c>
      <c r="K125" s="121"/>
    </row>
    <row r="126" spans="1:11" x14ac:dyDescent="0.2">
      <c r="A126" s="117">
        <v>91245941</v>
      </c>
      <c r="B126" s="118">
        <v>195991</v>
      </c>
      <c r="C126" s="119" t="s">
        <v>89</v>
      </c>
      <c r="D126" s="120">
        <v>0</v>
      </c>
      <c r="E126" s="120">
        <v>0</v>
      </c>
      <c r="F126" s="120">
        <v>0</v>
      </c>
      <c r="G126" s="120">
        <v>11000</v>
      </c>
      <c r="H126" s="120">
        <v>0</v>
      </c>
      <c r="I126" s="120">
        <v>0</v>
      </c>
      <c r="J126" s="133">
        <v>0</v>
      </c>
      <c r="K126" s="121"/>
    </row>
    <row r="127" spans="1:11" x14ac:dyDescent="0.2">
      <c r="A127" s="117">
        <v>91257261</v>
      </c>
      <c r="B127" s="118">
        <v>198388</v>
      </c>
      <c r="C127" s="119" t="s">
        <v>62</v>
      </c>
      <c r="D127" s="120">
        <v>0</v>
      </c>
      <c r="E127" s="120">
        <v>0</v>
      </c>
      <c r="F127" s="120">
        <v>0</v>
      </c>
      <c r="G127" s="120">
        <v>11000</v>
      </c>
      <c r="H127" s="120">
        <v>0</v>
      </c>
      <c r="I127" s="120">
        <v>0</v>
      </c>
      <c r="J127" s="133">
        <v>0</v>
      </c>
      <c r="K127" s="121"/>
    </row>
    <row r="128" spans="1:11" x14ac:dyDescent="0.2">
      <c r="A128" s="117">
        <v>94043019</v>
      </c>
      <c r="B128" s="118">
        <v>190652</v>
      </c>
      <c r="C128" s="119" t="s">
        <v>935</v>
      </c>
      <c r="D128" s="120">
        <v>75000</v>
      </c>
      <c r="E128" s="120">
        <v>0</v>
      </c>
      <c r="F128" s="120">
        <v>6806.25</v>
      </c>
      <c r="G128" s="120">
        <v>11000</v>
      </c>
      <c r="H128" s="120">
        <v>750000</v>
      </c>
      <c r="I128" s="120">
        <v>0</v>
      </c>
      <c r="J128" s="133">
        <v>0</v>
      </c>
      <c r="K128" s="121"/>
    </row>
    <row r="129" spans="1:11" x14ac:dyDescent="0.2">
      <c r="A129" s="117">
        <v>94061012</v>
      </c>
      <c r="B129" s="118">
        <v>196440</v>
      </c>
      <c r="C129" s="119" t="s">
        <v>157</v>
      </c>
      <c r="D129" s="120">
        <v>0</v>
      </c>
      <c r="E129" s="120">
        <v>0</v>
      </c>
      <c r="F129" s="120">
        <v>0</v>
      </c>
      <c r="G129" s="120">
        <v>11000</v>
      </c>
      <c r="H129" s="120">
        <v>0</v>
      </c>
      <c r="I129" s="120">
        <v>0</v>
      </c>
      <c r="J129" s="135">
        <v>0</v>
      </c>
      <c r="K129" s="121"/>
    </row>
    <row r="130" spans="1:11" x14ac:dyDescent="0.2">
      <c r="A130" s="117">
        <v>94294693</v>
      </c>
      <c r="B130" s="118">
        <v>192280</v>
      </c>
      <c r="C130" s="119" t="s">
        <v>90</v>
      </c>
      <c r="D130" s="120">
        <v>0</v>
      </c>
      <c r="E130" s="120">
        <v>0</v>
      </c>
      <c r="F130" s="120">
        <v>0</v>
      </c>
      <c r="G130" s="120">
        <v>11000</v>
      </c>
      <c r="H130" s="120">
        <v>0</v>
      </c>
      <c r="I130" s="120">
        <v>0</v>
      </c>
      <c r="J130" s="133">
        <v>0</v>
      </c>
      <c r="K130" s="121"/>
    </row>
    <row r="131" spans="1:11" x14ac:dyDescent="0.2">
      <c r="A131" s="117">
        <v>94299388</v>
      </c>
      <c r="B131" s="118">
        <v>194503</v>
      </c>
      <c r="C131" s="119" t="s">
        <v>49</v>
      </c>
      <c r="D131" s="120">
        <v>0</v>
      </c>
      <c r="E131" s="120">
        <v>0</v>
      </c>
      <c r="F131" s="120">
        <v>0</v>
      </c>
      <c r="G131" s="120">
        <v>0</v>
      </c>
      <c r="H131" s="120">
        <v>0</v>
      </c>
      <c r="I131" s="120">
        <v>0</v>
      </c>
      <c r="J131" s="133">
        <v>0</v>
      </c>
      <c r="K131" s="121"/>
    </row>
    <row r="132" spans="1:11" x14ac:dyDescent="0.2">
      <c r="A132" s="117">
        <v>94306964</v>
      </c>
      <c r="B132" s="118">
        <v>195459</v>
      </c>
      <c r="C132" s="119" t="s">
        <v>91</v>
      </c>
      <c r="D132" s="120">
        <v>0</v>
      </c>
      <c r="E132" s="120">
        <v>0</v>
      </c>
      <c r="F132" s="120">
        <v>0</v>
      </c>
      <c r="G132" s="120">
        <v>11000</v>
      </c>
      <c r="H132" s="120">
        <v>0</v>
      </c>
      <c r="I132" s="120">
        <v>0</v>
      </c>
      <c r="J132" s="133">
        <v>0</v>
      </c>
      <c r="K132" s="121"/>
    </row>
    <row r="133" spans="1:11" x14ac:dyDescent="0.2">
      <c r="A133" s="117">
        <v>94307416</v>
      </c>
      <c r="B133" s="127">
        <v>192166</v>
      </c>
      <c r="C133" s="119" t="s">
        <v>92</v>
      </c>
      <c r="D133" s="120">
        <v>0</v>
      </c>
      <c r="E133" s="120">
        <v>0</v>
      </c>
      <c r="F133" s="120">
        <v>0</v>
      </c>
      <c r="G133" s="120">
        <v>11000</v>
      </c>
      <c r="H133" s="120">
        <v>0</v>
      </c>
      <c r="I133" s="120">
        <v>0</v>
      </c>
      <c r="J133" s="133">
        <v>0</v>
      </c>
      <c r="K133" s="121"/>
    </row>
    <row r="134" spans="1:11" x14ac:dyDescent="0.2">
      <c r="A134" s="117">
        <v>94307738</v>
      </c>
      <c r="B134" s="118">
        <v>195980</v>
      </c>
      <c r="C134" s="119" t="s">
        <v>50</v>
      </c>
      <c r="D134" s="120">
        <v>35000</v>
      </c>
      <c r="E134" s="120">
        <v>0</v>
      </c>
      <c r="F134" s="120">
        <v>9487.5</v>
      </c>
      <c r="G134" s="120">
        <v>11000</v>
      </c>
      <c r="H134" s="120">
        <v>1115000</v>
      </c>
      <c r="I134" s="120">
        <v>0</v>
      </c>
      <c r="J134" s="133">
        <v>0</v>
      </c>
      <c r="K134" s="121"/>
    </row>
    <row r="135" spans="1:11" x14ac:dyDescent="0.2">
      <c r="A135" s="117">
        <v>94308923</v>
      </c>
      <c r="B135" s="118">
        <v>267</v>
      </c>
      <c r="C135" s="119" t="s">
        <v>977</v>
      </c>
      <c r="D135" s="120">
        <v>0</v>
      </c>
      <c r="E135" s="120">
        <v>0</v>
      </c>
      <c r="F135" s="120">
        <v>0</v>
      </c>
      <c r="G135" s="120">
        <v>11000</v>
      </c>
      <c r="H135" s="120">
        <v>0</v>
      </c>
      <c r="I135" s="120">
        <v>0</v>
      </c>
      <c r="J135" s="133">
        <v>0</v>
      </c>
      <c r="K135" s="121"/>
    </row>
    <row r="136" spans="1:11" x14ac:dyDescent="0.2">
      <c r="A136" s="117">
        <v>94310138</v>
      </c>
      <c r="B136" s="118">
        <v>194570</v>
      </c>
      <c r="C136" s="119" t="s">
        <v>93</v>
      </c>
      <c r="D136" s="120">
        <v>0</v>
      </c>
      <c r="E136" s="120">
        <v>0</v>
      </c>
      <c r="F136" s="120">
        <v>0</v>
      </c>
      <c r="G136" s="120">
        <v>11000</v>
      </c>
      <c r="H136" s="120">
        <v>0</v>
      </c>
      <c r="I136" s="120">
        <v>0</v>
      </c>
      <c r="J136" s="133">
        <v>0</v>
      </c>
      <c r="K136" s="121"/>
    </row>
    <row r="137" spans="1:11" x14ac:dyDescent="0.2">
      <c r="A137" s="117">
        <v>94311262</v>
      </c>
      <c r="B137" s="118">
        <v>194343</v>
      </c>
      <c r="C137" s="119" t="s">
        <v>51</v>
      </c>
      <c r="D137" s="120">
        <v>0</v>
      </c>
      <c r="E137" s="120">
        <v>0</v>
      </c>
      <c r="F137" s="120">
        <v>0</v>
      </c>
      <c r="G137" s="120">
        <v>33000</v>
      </c>
      <c r="H137" s="120">
        <v>0</v>
      </c>
      <c r="I137" s="120">
        <v>0</v>
      </c>
      <c r="J137" s="133">
        <v>0</v>
      </c>
      <c r="K137" s="121"/>
    </row>
    <row r="138" spans="1:11" x14ac:dyDescent="0.2">
      <c r="A138" s="117">
        <v>94312657</v>
      </c>
      <c r="B138" s="118">
        <v>82865</v>
      </c>
      <c r="C138" s="119" t="s">
        <v>1002</v>
      </c>
      <c r="D138" s="120">
        <v>0</v>
      </c>
      <c r="E138" s="120">
        <v>0</v>
      </c>
      <c r="F138" s="120">
        <v>0</v>
      </c>
      <c r="G138" s="120">
        <v>22000</v>
      </c>
      <c r="H138" s="120">
        <v>0</v>
      </c>
      <c r="I138" s="120">
        <v>0</v>
      </c>
      <c r="J138" s="133">
        <v>0</v>
      </c>
      <c r="K138" s="121"/>
    </row>
    <row r="139" spans="1:11" x14ac:dyDescent="0.2">
      <c r="A139" s="117">
        <v>94313728</v>
      </c>
      <c r="B139" s="118">
        <v>190071</v>
      </c>
      <c r="C139" s="119" t="s">
        <v>102</v>
      </c>
      <c r="D139" s="120">
        <v>0</v>
      </c>
      <c r="E139" s="120">
        <v>0</v>
      </c>
      <c r="F139" s="120">
        <v>0</v>
      </c>
      <c r="G139" s="120">
        <v>11000</v>
      </c>
      <c r="H139" s="120">
        <v>0</v>
      </c>
      <c r="I139" s="120">
        <v>0</v>
      </c>
      <c r="J139" s="133">
        <v>0</v>
      </c>
      <c r="K139" s="121"/>
    </row>
    <row r="140" spans="1:11" x14ac:dyDescent="0.2">
      <c r="A140" s="117">
        <v>94313898</v>
      </c>
      <c r="B140" s="118">
        <v>190077</v>
      </c>
      <c r="C140" s="119" t="s">
        <v>978</v>
      </c>
      <c r="D140" s="120">
        <v>0</v>
      </c>
      <c r="E140" s="120">
        <v>0</v>
      </c>
      <c r="F140" s="120">
        <v>0</v>
      </c>
      <c r="G140" s="120">
        <v>11000</v>
      </c>
      <c r="H140" s="120">
        <v>0</v>
      </c>
      <c r="I140" s="120">
        <v>0</v>
      </c>
      <c r="J140" s="133">
        <v>0</v>
      </c>
      <c r="K140" s="121"/>
    </row>
    <row r="141" spans="1:11" x14ac:dyDescent="0.2">
      <c r="A141" s="117">
        <v>94318375</v>
      </c>
      <c r="B141" s="118">
        <v>190665</v>
      </c>
      <c r="C141" s="119" t="s">
        <v>113</v>
      </c>
      <c r="D141" s="120">
        <v>0</v>
      </c>
      <c r="E141" s="120">
        <v>0</v>
      </c>
      <c r="F141" s="120">
        <v>0</v>
      </c>
      <c r="G141" s="120">
        <v>11000</v>
      </c>
      <c r="H141" s="120">
        <v>0</v>
      </c>
      <c r="I141" s="120">
        <v>0</v>
      </c>
      <c r="J141" s="133">
        <v>0</v>
      </c>
      <c r="K141" s="147"/>
    </row>
    <row r="142" spans="1:11" x14ac:dyDescent="0.2">
      <c r="A142" s="117">
        <v>94320985</v>
      </c>
      <c r="B142" s="118">
        <v>190142</v>
      </c>
      <c r="C142" s="119" t="s">
        <v>100</v>
      </c>
      <c r="D142" s="120">
        <v>0</v>
      </c>
      <c r="E142" s="120">
        <v>0</v>
      </c>
      <c r="F142" s="120">
        <v>0</v>
      </c>
      <c r="G142" s="120">
        <v>0</v>
      </c>
      <c r="H142" s="120">
        <v>0</v>
      </c>
      <c r="I142" s="120">
        <v>0</v>
      </c>
      <c r="J142" s="133">
        <v>0</v>
      </c>
      <c r="K142" s="121"/>
    </row>
    <row r="143" spans="1:11" x14ac:dyDescent="0.2">
      <c r="A143" s="117">
        <v>94321923</v>
      </c>
      <c r="B143" s="118">
        <v>410</v>
      </c>
      <c r="C143" s="119" t="s">
        <v>973</v>
      </c>
      <c r="D143" s="120">
        <v>0</v>
      </c>
      <c r="E143" s="120">
        <v>0</v>
      </c>
      <c r="F143" s="120">
        <v>0</v>
      </c>
      <c r="G143" s="120">
        <v>11000</v>
      </c>
      <c r="H143" s="120">
        <v>0</v>
      </c>
      <c r="I143" s="120">
        <v>0</v>
      </c>
      <c r="J143" s="133">
        <v>0</v>
      </c>
      <c r="K143" s="121"/>
    </row>
    <row r="144" spans="1:11" x14ac:dyDescent="0.2">
      <c r="A144" s="117">
        <v>94468509</v>
      </c>
      <c r="B144" s="118">
        <v>197396</v>
      </c>
      <c r="C144" s="119" t="s">
        <v>94</v>
      </c>
      <c r="D144" s="120">
        <v>0</v>
      </c>
      <c r="E144" s="120">
        <v>0</v>
      </c>
      <c r="F144" s="120">
        <v>0</v>
      </c>
      <c r="G144" s="120">
        <v>11000</v>
      </c>
      <c r="H144" s="120">
        <v>0</v>
      </c>
      <c r="I144" s="120">
        <v>0</v>
      </c>
      <c r="J144" s="133">
        <v>0</v>
      </c>
      <c r="K144" s="121"/>
    </row>
    <row r="145" spans="1:11" x14ac:dyDescent="0.2">
      <c r="A145" s="117">
        <v>94477051</v>
      </c>
      <c r="B145" s="118">
        <v>190189</v>
      </c>
      <c r="C145" s="119" t="s">
        <v>158</v>
      </c>
      <c r="D145" s="120">
        <v>0</v>
      </c>
      <c r="E145" s="120">
        <v>0</v>
      </c>
      <c r="F145" s="120">
        <v>0</v>
      </c>
      <c r="G145" s="120">
        <v>11000</v>
      </c>
      <c r="H145" s="120">
        <v>0</v>
      </c>
      <c r="I145" s="120">
        <v>0</v>
      </c>
      <c r="J145" s="133">
        <v>0</v>
      </c>
      <c r="K145" s="121"/>
    </row>
    <row r="146" spans="1:11" x14ac:dyDescent="0.2">
      <c r="A146" s="117">
        <v>98541369</v>
      </c>
      <c r="B146" s="118">
        <v>191899</v>
      </c>
      <c r="C146" s="119" t="s">
        <v>95</v>
      </c>
      <c r="D146" s="120">
        <v>0</v>
      </c>
      <c r="E146" s="120">
        <v>0</v>
      </c>
      <c r="F146" s="120">
        <v>0</v>
      </c>
      <c r="G146" s="120">
        <v>11000</v>
      </c>
      <c r="H146" s="120">
        <v>0</v>
      </c>
      <c r="I146" s="120">
        <v>0</v>
      </c>
      <c r="J146" s="133">
        <v>0</v>
      </c>
      <c r="K146" s="121"/>
    </row>
    <row r="147" spans="1:11" x14ac:dyDescent="0.2">
      <c r="A147" s="117">
        <v>98634169</v>
      </c>
      <c r="B147" s="118">
        <v>199767</v>
      </c>
      <c r="C147" s="119" t="s">
        <v>979</v>
      </c>
      <c r="D147" s="120">
        <v>0</v>
      </c>
      <c r="E147" s="120">
        <v>0</v>
      </c>
      <c r="F147" s="120">
        <v>0</v>
      </c>
      <c r="G147" s="120">
        <v>0</v>
      </c>
      <c r="H147" s="120">
        <v>0</v>
      </c>
      <c r="I147" s="120">
        <v>0</v>
      </c>
      <c r="J147" s="133">
        <v>0</v>
      </c>
      <c r="K147" s="121"/>
    </row>
    <row r="148" spans="1:11" x14ac:dyDescent="0.2">
      <c r="A148" s="117">
        <v>1062275446</v>
      </c>
      <c r="B148" s="118">
        <v>190565</v>
      </c>
      <c r="C148" s="119" t="s">
        <v>141</v>
      </c>
      <c r="D148" s="120">
        <v>0</v>
      </c>
      <c r="E148" s="120">
        <v>0</v>
      </c>
      <c r="F148" s="120">
        <v>0</v>
      </c>
      <c r="G148" s="120">
        <v>0</v>
      </c>
      <c r="H148" s="120">
        <v>0</v>
      </c>
      <c r="I148" s="120">
        <v>0</v>
      </c>
      <c r="J148" s="133">
        <v>0</v>
      </c>
      <c r="K148" s="121"/>
    </row>
    <row r="149" spans="1:11" x14ac:dyDescent="0.2">
      <c r="A149" s="117">
        <v>1112218957</v>
      </c>
      <c r="B149" s="118">
        <v>196350</v>
      </c>
      <c r="C149" s="119" t="s">
        <v>52</v>
      </c>
      <c r="D149" s="120">
        <v>0</v>
      </c>
      <c r="E149" s="120">
        <v>0</v>
      </c>
      <c r="F149" s="120">
        <v>0</v>
      </c>
      <c r="G149" s="120">
        <v>11000</v>
      </c>
      <c r="H149" s="120">
        <v>0</v>
      </c>
      <c r="I149" s="120">
        <v>0</v>
      </c>
      <c r="J149" s="133">
        <v>0</v>
      </c>
      <c r="K149" s="121"/>
    </row>
    <row r="150" spans="1:11" x14ac:dyDescent="0.2">
      <c r="A150" s="117">
        <v>1112763543</v>
      </c>
      <c r="B150" s="118">
        <v>190824</v>
      </c>
      <c r="C150" s="119" t="s">
        <v>1142</v>
      </c>
      <c r="D150" s="120">
        <v>0</v>
      </c>
      <c r="E150" s="120">
        <v>0</v>
      </c>
      <c r="F150" s="120">
        <v>0</v>
      </c>
      <c r="G150" s="120">
        <v>11000</v>
      </c>
      <c r="H150" s="120">
        <v>0</v>
      </c>
      <c r="I150" s="120">
        <v>0</v>
      </c>
      <c r="J150" s="133">
        <v>0</v>
      </c>
      <c r="K150" s="121"/>
    </row>
    <row r="151" spans="1:11" x14ac:dyDescent="0.2">
      <c r="A151" s="117">
        <v>1113623213</v>
      </c>
      <c r="B151" s="118">
        <v>385</v>
      </c>
      <c r="C151" s="119" t="s">
        <v>1038</v>
      </c>
      <c r="D151" s="120">
        <v>0</v>
      </c>
      <c r="E151" s="120">
        <v>0</v>
      </c>
      <c r="F151" s="120">
        <v>0</v>
      </c>
      <c r="G151" s="120">
        <v>11000</v>
      </c>
      <c r="H151" s="120">
        <v>0</v>
      </c>
      <c r="I151" s="120">
        <v>0</v>
      </c>
      <c r="J151" s="133">
        <v>0</v>
      </c>
      <c r="K151" s="121"/>
    </row>
    <row r="152" spans="1:11" x14ac:dyDescent="0.2">
      <c r="A152" s="117">
        <v>1113624614</v>
      </c>
      <c r="B152" s="118">
        <v>190757</v>
      </c>
      <c r="C152" s="119" t="s">
        <v>1148</v>
      </c>
      <c r="D152" s="120">
        <v>75000</v>
      </c>
      <c r="E152" s="120">
        <v>0</v>
      </c>
      <c r="F152" s="120">
        <v>1856.25</v>
      </c>
      <c r="G152" s="120">
        <v>11000</v>
      </c>
      <c r="H152" s="120">
        <v>150000</v>
      </c>
      <c r="I152" s="120">
        <v>0</v>
      </c>
      <c r="J152" s="133">
        <v>0</v>
      </c>
      <c r="K152" s="121"/>
    </row>
    <row r="153" spans="1:11" x14ac:dyDescent="0.2">
      <c r="A153" s="117">
        <v>1113633874</v>
      </c>
      <c r="B153" s="118">
        <v>190106</v>
      </c>
      <c r="C153" s="119" t="s">
        <v>108</v>
      </c>
      <c r="D153" s="120">
        <v>0</v>
      </c>
      <c r="E153" s="120">
        <v>0</v>
      </c>
      <c r="F153" s="120">
        <v>0</v>
      </c>
      <c r="G153" s="120">
        <v>11000</v>
      </c>
      <c r="H153" s="120">
        <v>0</v>
      </c>
      <c r="I153" s="120">
        <v>0</v>
      </c>
      <c r="J153" s="133">
        <v>0</v>
      </c>
      <c r="K153" s="121"/>
    </row>
    <row r="154" spans="1:11" x14ac:dyDescent="0.2">
      <c r="A154" s="117">
        <v>1113638133</v>
      </c>
      <c r="B154" s="118">
        <v>97074</v>
      </c>
      <c r="C154" s="119" t="s">
        <v>1137</v>
      </c>
      <c r="D154" s="120">
        <v>0</v>
      </c>
      <c r="E154" s="120">
        <v>0</v>
      </c>
      <c r="F154" s="120">
        <v>0</v>
      </c>
      <c r="G154" s="120">
        <v>11000</v>
      </c>
      <c r="H154" s="120">
        <v>0</v>
      </c>
      <c r="I154" s="120">
        <v>0</v>
      </c>
      <c r="J154" s="133">
        <v>-8060</v>
      </c>
      <c r="K154" s="146" t="s">
        <v>1225</v>
      </c>
    </row>
    <row r="155" spans="1:11" x14ac:dyDescent="0.2">
      <c r="A155" s="117">
        <v>1113639996</v>
      </c>
      <c r="B155" s="118">
        <v>87131</v>
      </c>
      <c r="C155" s="119" t="s">
        <v>986</v>
      </c>
      <c r="D155" s="120">
        <v>0</v>
      </c>
      <c r="E155" s="120">
        <v>0</v>
      </c>
      <c r="F155" s="120">
        <v>0</v>
      </c>
      <c r="G155" s="120">
        <v>11000</v>
      </c>
      <c r="H155" s="120">
        <v>0</v>
      </c>
      <c r="I155" s="120">
        <v>0</v>
      </c>
      <c r="J155" s="135">
        <v>0</v>
      </c>
      <c r="K155" s="121"/>
    </row>
    <row r="156" spans="1:11" x14ac:dyDescent="0.2">
      <c r="A156" s="117">
        <v>1113642304</v>
      </c>
      <c r="B156" s="118">
        <v>87043</v>
      </c>
      <c r="C156" s="119" t="s">
        <v>1136</v>
      </c>
      <c r="D156" s="120">
        <v>0</v>
      </c>
      <c r="E156" s="120">
        <v>0</v>
      </c>
      <c r="F156" s="120">
        <v>0</v>
      </c>
      <c r="G156" s="120">
        <v>11000</v>
      </c>
      <c r="H156" s="120">
        <v>0</v>
      </c>
      <c r="I156" s="120">
        <v>0</v>
      </c>
      <c r="J156" s="135">
        <v>0</v>
      </c>
      <c r="K156" s="121"/>
    </row>
    <row r="157" spans="1:11" x14ac:dyDescent="0.2">
      <c r="A157" s="117">
        <v>1113644663</v>
      </c>
      <c r="B157" s="118">
        <v>190255</v>
      </c>
      <c r="C157" s="119" t="s">
        <v>136</v>
      </c>
      <c r="D157" s="120">
        <v>0</v>
      </c>
      <c r="E157" s="120">
        <v>0</v>
      </c>
      <c r="F157" s="120">
        <v>0</v>
      </c>
      <c r="G157" s="120">
        <v>11000</v>
      </c>
      <c r="H157" s="120">
        <v>0</v>
      </c>
      <c r="I157" s="120">
        <v>0</v>
      </c>
      <c r="J157" s="135">
        <v>0</v>
      </c>
      <c r="K157" s="121"/>
    </row>
    <row r="158" spans="1:11" x14ac:dyDescent="0.2">
      <c r="A158" s="117">
        <v>1113645031</v>
      </c>
      <c r="B158" s="118">
        <v>190745</v>
      </c>
      <c r="C158" s="119" t="s">
        <v>995</v>
      </c>
      <c r="D158" s="120">
        <v>0</v>
      </c>
      <c r="E158" s="120">
        <v>0</v>
      </c>
      <c r="F158" s="120">
        <v>0</v>
      </c>
      <c r="G158" s="120">
        <v>11000</v>
      </c>
      <c r="H158" s="120">
        <v>0</v>
      </c>
      <c r="I158" s="120">
        <v>0</v>
      </c>
      <c r="J158" s="133">
        <v>0</v>
      </c>
      <c r="K158" s="121"/>
    </row>
    <row r="159" spans="1:11" x14ac:dyDescent="0.2">
      <c r="A159" s="117">
        <v>1113645265</v>
      </c>
      <c r="B159" s="118">
        <v>86885</v>
      </c>
      <c r="C159" s="119" t="s">
        <v>964</v>
      </c>
      <c r="D159" s="120">
        <v>0</v>
      </c>
      <c r="E159" s="120">
        <v>0</v>
      </c>
      <c r="F159" s="120">
        <v>0</v>
      </c>
      <c r="G159" s="120">
        <v>11000</v>
      </c>
      <c r="H159" s="120">
        <v>0</v>
      </c>
      <c r="I159" s="120">
        <v>0</v>
      </c>
      <c r="J159" s="133">
        <v>0</v>
      </c>
      <c r="K159" s="121"/>
    </row>
    <row r="160" spans="1:11" s="124" customFormat="1" x14ac:dyDescent="0.2">
      <c r="A160" s="122">
        <v>1113650011</v>
      </c>
      <c r="B160" s="123">
        <v>87219</v>
      </c>
      <c r="C160" s="124" t="s">
        <v>1050</v>
      </c>
      <c r="D160" s="125">
        <v>0</v>
      </c>
      <c r="E160" s="125">
        <v>0</v>
      </c>
      <c r="F160" s="125">
        <v>0</v>
      </c>
      <c r="G160" s="125">
        <v>11000</v>
      </c>
      <c r="H160" s="125">
        <v>0</v>
      </c>
      <c r="I160" s="125">
        <v>0</v>
      </c>
      <c r="J160" s="134">
        <v>33000</v>
      </c>
      <c r="K160" s="126" t="s">
        <v>1226</v>
      </c>
    </row>
    <row r="161" spans="1:11" x14ac:dyDescent="0.2">
      <c r="A161" s="117">
        <v>1113652029</v>
      </c>
      <c r="B161" s="118">
        <v>190574</v>
      </c>
      <c r="C161" s="119" t="s">
        <v>139</v>
      </c>
      <c r="D161" s="120">
        <v>0</v>
      </c>
      <c r="E161" s="120">
        <v>0</v>
      </c>
      <c r="F161" s="120">
        <v>0</v>
      </c>
      <c r="G161" s="120">
        <v>11000</v>
      </c>
      <c r="H161" s="120">
        <v>0</v>
      </c>
      <c r="I161" s="120">
        <v>0</v>
      </c>
      <c r="J161" s="133">
        <v>0</v>
      </c>
      <c r="K161" s="121"/>
    </row>
    <row r="162" spans="1:11" x14ac:dyDescent="0.2">
      <c r="A162" s="117">
        <v>1113655573</v>
      </c>
      <c r="B162" s="127">
        <v>190442</v>
      </c>
      <c r="C162" s="119" t="s">
        <v>110</v>
      </c>
      <c r="D162" s="120">
        <v>37750</v>
      </c>
      <c r="E162" s="120">
        <v>0</v>
      </c>
      <c r="F162" s="120">
        <v>11692.312500000036</v>
      </c>
      <c r="G162" s="120">
        <v>11000</v>
      </c>
      <c r="H162" s="120">
        <v>1379500.0000000044</v>
      </c>
      <c r="I162" s="120">
        <v>0</v>
      </c>
      <c r="J162" s="133">
        <v>0</v>
      </c>
      <c r="K162" s="121"/>
    </row>
    <row r="163" spans="1:11" x14ac:dyDescent="0.2">
      <c r="A163" s="117">
        <v>1113656338</v>
      </c>
      <c r="B163" s="127">
        <v>87221</v>
      </c>
      <c r="C163" s="119" t="s">
        <v>1143</v>
      </c>
      <c r="D163" s="120">
        <v>0</v>
      </c>
      <c r="E163" s="120">
        <v>0</v>
      </c>
      <c r="F163" s="120">
        <v>0</v>
      </c>
      <c r="G163" s="120">
        <v>11000</v>
      </c>
      <c r="H163" s="120">
        <v>0</v>
      </c>
      <c r="I163" s="120">
        <v>0</v>
      </c>
      <c r="J163" s="133">
        <v>0</v>
      </c>
      <c r="K163" s="121"/>
    </row>
    <row r="164" spans="1:11" s="152" customFormat="1" x14ac:dyDescent="0.2">
      <c r="A164" s="150">
        <v>1113672021</v>
      </c>
      <c r="B164" s="151">
        <v>87157</v>
      </c>
      <c r="C164" s="152" t="s">
        <v>987</v>
      </c>
      <c r="D164" s="153">
        <v>0</v>
      </c>
      <c r="E164" s="153">
        <v>0</v>
      </c>
      <c r="F164" s="153">
        <v>0</v>
      </c>
      <c r="G164" s="153">
        <v>0</v>
      </c>
      <c r="H164" s="153">
        <v>0</v>
      </c>
      <c r="I164" s="153">
        <v>0</v>
      </c>
      <c r="J164" s="153">
        <v>0</v>
      </c>
      <c r="K164" s="154" t="s">
        <v>1218</v>
      </c>
    </row>
    <row r="165" spans="1:11" x14ac:dyDescent="0.2">
      <c r="A165" s="117">
        <v>1114816909</v>
      </c>
      <c r="B165" s="118">
        <v>199977</v>
      </c>
      <c r="C165" s="119" t="s">
        <v>130</v>
      </c>
      <c r="D165" s="120">
        <v>0</v>
      </c>
      <c r="E165" s="120">
        <v>0</v>
      </c>
      <c r="F165" s="120">
        <v>0</v>
      </c>
      <c r="G165" s="120">
        <v>11000</v>
      </c>
      <c r="H165" s="120">
        <v>0</v>
      </c>
      <c r="I165" s="120">
        <v>0</v>
      </c>
      <c r="J165" s="133">
        <v>0</v>
      </c>
      <c r="K165" s="121"/>
    </row>
    <row r="166" spans="1:11" x14ac:dyDescent="0.2">
      <c r="A166" s="117">
        <v>1114828396</v>
      </c>
      <c r="B166" s="118">
        <v>87062</v>
      </c>
      <c r="C166" s="119" t="s">
        <v>1141</v>
      </c>
      <c r="D166" s="120">
        <v>0</v>
      </c>
      <c r="E166" s="120">
        <v>0</v>
      </c>
      <c r="F166" s="120">
        <v>0</v>
      </c>
      <c r="G166" s="120">
        <v>11000</v>
      </c>
      <c r="H166" s="120">
        <v>0</v>
      </c>
      <c r="I166" s="120">
        <v>0</v>
      </c>
      <c r="J166" s="133">
        <v>0</v>
      </c>
      <c r="K166" s="121"/>
    </row>
    <row r="167" spans="1:11" x14ac:dyDescent="0.2">
      <c r="A167" s="117">
        <v>1115064779</v>
      </c>
      <c r="B167" s="118">
        <v>190457</v>
      </c>
      <c r="C167" s="119" t="s">
        <v>120</v>
      </c>
      <c r="D167" s="120">
        <v>0</v>
      </c>
      <c r="E167" s="120">
        <v>0</v>
      </c>
      <c r="F167" s="120">
        <v>0</v>
      </c>
      <c r="G167" s="120">
        <v>11000</v>
      </c>
      <c r="H167" s="120">
        <v>0</v>
      </c>
      <c r="I167" s="120">
        <v>0</v>
      </c>
      <c r="J167" s="133">
        <v>0</v>
      </c>
      <c r="K167" s="121"/>
    </row>
    <row r="168" spans="1:11" x14ac:dyDescent="0.2">
      <c r="A168" s="117">
        <v>1115078414</v>
      </c>
      <c r="B168" s="118">
        <v>190661</v>
      </c>
      <c r="C168" s="119" t="s">
        <v>983</v>
      </c>
      <c r="D168" s="120">
        <v>0</v>
      </c>
      <c r="E168" s="120">
        <v>0</v>
      </c>
      <c r="F168" s="120">
        <v>0</v>
      </c>
      <c r="G168" s="120">
        <v>11000</v>
      </c>
      <c r="H168" s="120">
        <v>0</v>
      </c>
      <c r="I168" s="120">
        <v>0</v>
      </c>
      <c r="J168" s="133">
        <v>0</v>
      </c>
      <c r="K168" s="121"/>
    </row>
    <row r="169" spans="1:11" s="124" customFormat="1" x14ac:dyDescent="0.2">
      <c r="A169" s="122">
        <v>1115080701</v>
      </c>
      <c r="B169" s="123">
        <v>87496</v>
      </c>
      <c r="C169" s="124" t="s">
        <v>1200</v>
      </c>
      <c r="D169" s="125">
        <v>0</v>
      </c>
      <c r="E169" s="125">
        <v>0</v>
      </c>
      <c r="F169" s="125">
        <v>0</v>
      </c>
      <c r="G169" s="125">
        <v>11000</v>
      </c>
      <c r="H169" s="125">
        <v>0</v>
      </c>
      <c r="I169" s="125">
        <v>0</v>
      </c>
      <c r="J169" s="134">
        <f>198000+11000</f>
        <v>209000</v>
      </c>
      <c r="K169" s="126" t="s">
        <v>1227</v>
      </c>
    </row>
    <row r="170" spans="1:11" x14ac:dyDescent="0.2">
      <c r="A170" s="117">
        <v>1116259375</v>
      </c>
      <c r="B170" s="118">
        <v>87495</v>
      </c>
      <c r="C170" s="119" t="s">
        <v>999</v>
      </c>
      <c r="D170" s="120">
        <v>0</v>
      </c>
      <c r="E170" s="120">
        <v>0</v>
      </c>
      <c r="F170" s="120">
        <v>0</v>
      </c>
      <c r="G170" s="120">
        <v>11000</v>
      </c>
      <c r="H170" s="120">
        <v>0</v>
      </c>
      <c r="I170" s="120">
        <v>0</v>
      </c>
      <c r="J170" s="133">
        <v>0</v>
      </c>
      <c r="K170" s="121"/>
    </row>
    <row r="171" spans="1:11" x14ac:dyDescent="0.2">
      <c r="A171" s="117">
        <v>1121839172</v>
      </c>
      <c r="B171" s="118">
        <v>190510</v>
      </c>
      <c r="C171" s="119" t="s">
        <v>159</v>
      </c>
      <c r="D171" s="120">
        <v>0</v>
      </c>
      <c r="E171" s="120">
        <v>0</v>
      </c>
      <c r="F171" s="120">
        <v>0</v>
      </c>
      <c r="G171" s="120">
        <v>11000</v>
      </c>
      <c r="H171" s="120">
        <v>0</v>
      </c>
      <c r="I171" s="120">
        <v>0</v>
      </c>
      <c r="J171" s="133">
        <v>0</v>
      </c>
      <c r="K171" s="121"/>
    </row>
    <row r="172" spans="1:11" x14ac:dyDescent="0.2">
      <c r="A172" s="117">
        <v>1130587503</v>
      </c>
      <c r="B172" s="118">
        <v>190756</v>
      </c>
      <c r="C172" s="119" t="s">
        <v>996</v>
      </c>
      <c r="D172" s="120">
        <v>0</v>
      </c>
      <c r="E172" s="120">
        <v>0</v>
      </c>
      <c r="F172" s="120">
        <v>0</v>
      </c>
      <c r="G172" s="120">
        <v>11000</v>
      </c>
      <c r="H172" s="120">
        <v>0</v>
      </c>
      <c r="I172" s="120">
        <v>0</v>
      </c>
      <c r="J172" s="133">
        <v>0</v>
      </c>
      <c r="K172" s="121"/>
    </row>
    <row r="173" spans="1:11" x14ac:dyDescent="0.2">
      <c r="A173" s="117">
        <v>1130620908</v>
      </c>
      <c r="B173" s="118">
        <v>190620</v>
      </c>
      <c r="C173" s="119" t="s">
        <v>167</v>
      </c>
      <c r="D173" s="120">
        <v>0</v>
      </c>
      <c r="E173" s="120">
        <v>0</v>
      </c>
      <c r="F173" s="120">
        <v>0</v>
      </c>
      <c r="G173" s="120">
        <v>11000</v>
      </c>
      <c r="H173" s="120">
        <v>0</v>
      </c>
      <c r="I173" s="120">
        <v>0</v>
      </c>
      <c r="J173" s="133">
        <v>0</v>
      </c>
      <c r="K173" s="121"/>
    </row>
    <row r="174" spans="1:11" x14ac:dyDescent="0.2">
      <c r="A174" s="117">
        <v>1130621923</v>
      </c>
      <c r="B174" s="118">
        <v>190532</v>
      </c>
      <c r="C174" s="119" t="s">
        <v>160</v>
      </c>
      <c r="D174" s="120">
        <v>0</v>
      </c>
      <c r="E174" s="120">
        <v>0</v>
      </c>
      <c r="F174" s="120">
        <v>0</v>
      </c>
      <c r="G174" s="120">
        <v>11000</v>
      </c>
      <c r="H174" s="120">
        <v>0</v>
      </c>
      <c r="I174" s="120">
        <v>0</v>
      </c>
      <c r="J174" s="133">
        <v>0</v>
      </c>
      <c r="K174" s="121"/>
    </row>
    <row r="175" spans="1:11" x14ac:dyDescent="0.2">
      <c r="A175" s="117">
        <v>1130641004</v>
      </c>
      <c r="B175" s="118">
        <v>190674</v>
      </c>
      <c r="C175" s="119" t="s">
        <v>988</v>
      </c>
      <c r="D175" s="120">
        <v>0</v>
      </c>
      <c r="E175" s="120">
        <v>0</v>
      </c>
      <c r="F175" s="120">
        <v>0</v>
      </c>
      <c r="G175" s="120">
        <v>11000</v>
      </c>
      <c r="H175" s="120">
        <v>0</v>
      </c>
      <c r="I175" s="120">
        <v>0</v>
      </c>
      <c r="J175" s="133">
        <v>0</v>
      </c>
      <c r="K175" s="121"/>
    </row>
    <row r="176" spans="1:11" x14ac:dyDescent="0.2">
      <c r="A176" s="117">
        <v>1143835223</v>
      </c>
      <c r="B176" s="118">
        <v>190773</v>
      </c>
      <c r="C176" s="119" t="s">
        <v>1140</v>
      </c>
      <c r="D176" s="120">
        <v>75000</v>
      </c>
      <c r="E176" s="120">
        <v>0</v>
      </c>
      <c r="F176" s="120">
        <v>4331.25</v>
      </c>
      <c r="G176" s="120">
        <v>11000</v>
      </c>
      <c r="H176" s="120">
        <v>450000</v>
      </c>
      <c r="I176" s="120">
        <v>0</v>
      </c>
      <c r="J176" s="133">
        <v>0</v>
      </c>
      <c r="K176" s="121"/>
    </row>
    <row r="177" spans="1:11" x14ac:dyDescent="0.2">
      <c r="A177" s="117">
        <v>1144027183</v>
      </c>
      <c r="B177" s="118">
        <v>190471</v>
      </c>
      <c r="C177" s="119" t="s">
        <v>878</v>
      </c>
      <c r="D177" s="120">
        <v>0</v>
      </c>
      <c r="E177" s="120">
        <v>0</v>
      </c>
      <c r="F177" s="120">
        <v>0</v>
      </c>
      <c r="G177" s="120">
        <v>11000</v>
      </c>
      <c r="H177" s="120">
        <v>0</v>
      </c>
      <c r="I177" s="120">
        <v>0</v>
      </c>
      <c r="J177" s="133">
        <v>0</v>
      </c>
      <c r="K177" s="121"/>
    </row>
    <row r="178" spans="1:11" x14ac:dyDescent="0.2">
      <c r="A178" s="117">
        <v>1144047327</v>
      </c>
      <c r="B178" s="118">
        <v>190595</v>
      </c>
      <c r="C178" s="119" t="s">
        <v>161</v>
      </c>
      <c r="D178" s="120">
        <v>0</v>
      </c>
      <c r="E178" s="120">
        <v>0</v>
      </c>
      <c r="F178" s="120">
        <v>0</v>
      </c>
      <c r="G178" s="120">
        <v>11000</v>
      </c>
      <c r="H178" s="120">
        <v>0</v>
      </c>
      <c r="I178" s="120">
        <v>0</v>
      </c>
      <c r="J178" s="133">
        <v>0</v>
      </c>
      <c r="K178" s="121"/>
    </row>
    <row r="179" spans="1:11" x14ac:dyDescent="0.2">
      <c r="A179" s="117">
        <v>1151934851</v>
      </c>
      <c r="B179" s="118">
        <v>190643</v>
      </c>
      <c r="C179" s="119" t="s">
        <v>934</v>
      </c>
      <c r="D179" s="120">
        <v>0</v>
      </c>
      <c r="E179" s="120">
        <v>0</v>
      </c>
      <c r="F179" s="120">
        <v>0</v>
      </c>
      <c r="G179" s="120">
        <v>11000</v>
      </c>
      <c r="H179" s="120">
        <v>0</v>
      </c>
      <c r="I179" s="120">
        <v>0</v>
      </c>
      <c r="J179" s="133">
        <v>0</v>
      </c>
      <c r="K179" s="121"/>
    </row>
    <row r="180" spans="1:11" x14ac:dyDescent="0.2">
      <c r="A180" s="117">
        <v>1151940506</v>
      </c>
      <c r="B180" s="118">
        <v>190511</v>
      </c>
      <c r="C180" s="119" t="s">
        <v>142</v>
      </c>
      <c r="D180" s="120">
        <v>0</v>
      </c>
      <c r="E180" s="120">
        <v>0</v>
      </c>
      <c r="F180" s="120">
        <v>0</v>
      </c>
      <c r="G180" s="120">
        <v>11000</v>
      </c>
      <c r="H180" s="120">
        <v>0</v>
      </c>
      <c r="I180" s="120">
        <v>0</v>
      </c>
      <c r="J180" s="133">
        <v>0</v>
      </c>
      <c r="K180" s="121"/>
    </row>
    <row r="181" spans="1:11" x14ac:dyDescent="0.2">
      <c r="A181" s="117">
        <v>1151959088</v>
      </c>
      <c r="B181" s="118">
        <v>190769</v>
      </c>
      <c r="C181" s="119" t="s">
        <v>1075</v>
      </c>
      <c r="D181" s="120">
        <v>0</v>
      </c>
      <c r="E181" s="120">
        <v>0</v>
      </c>
      <c r="F181" s="120">
        <v>0</v>
      </c>
      <c r="G181" s="120">
        <v>11000</v>
      </c>
      <c r="H181" s="120">
        <v>0</v>
      </c>
      <c r="I181" s="120">
        <v>0</v>
      </c>
      <c r="J181" s="133">
        <v>0</v>
      </c>
      <c r="K181" s="121"/>
    </row>
    <row r="182" spans="1:11" x14ac:dyDescent="0.2">
      <c r="K182" s="121"/>
    </row>
  </sheetData>
  <sheetProtection algorithmName="SHA-512" hashValue="Z1YaCKfYn8GTHO3PMnAImb2nJbAHpAPczFBRJWeu1I3l6ntK7ihaX7tI9lWj6221LlzYY0lEU96BKpNSlsWXhA==" saltValue="ghtMWKlJytExXT9xwxavNQ==" spinCount="100000" sheet="1" objects="1" scenarios="1" formatCells="0" formatColumns="0"/>
  <autoFilter ref="A5:J181" xr:uid="{00000000-0009-0000-0000-000001000000}"/>
  <sortState xmlns:xlrd2="http://schemas.microsoft.com/office/spreadsheetml/2017/richdata2" ref="A6:J200">
    <sortCondition ref="A6:A200"/>
  </sortState>
  <phoneticPr fontId="1" type="noConversion"/>
  <printOptions horizontalCentered="1"/>
  <pageMargins left="0.5083333333333333" right="0.58680555555555558" top="0.5083333333333333" bottom="0.58680555555555558" header="0" footer="0"/>
  <pageSetup scale="58" firstPageNumber="6" orientation="portrait" r:id="rId1"/>
  <headerFooter alignWithMargins="0">
    <oddFooter>&amp;D&amp;"Arial"&amp;12&amp;F  &amp;H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0"/>
  <sheetViews>
    <sheetView topLeftCell="V1" zoomScale="80" zoomScaleNormal="80" workbookViewId="0">
      <selection sqref="A1:XFD1"/>
    </sheetView>
  </sheetViews>
  <sheetFormatPr baseColWidth="10" defaultRowHeight="15.75" outlineLevelRow="1" outlineLevelCol="1" x14ac:dyDescent="0.25"/>
  <cols>
    <col min="1" max="1" width="6.5546875" style="44" hidden="1" customWidth="1" outlineLevel="1"/>
    <col min="2" max="2" width="13.77734375" style="33" hidden="1" customWidth="1" outlineLevel="1"/>
    <col min="3" max="3" width="6.88671875" style="1" hidden="1" customWidth="1" outlineLevel="1"/>
    <col min="4" max="4" width="30.21875" style="1" hidden="1" customWidth="1" outlineLevel="1"/>
    <col min="5" max="5" width="10.77734375" style="1" hidden="1" customWidth="1" outlineLevel="1"/>
    <col min="6" max="6" width="30.6640625" style="1" hidden="1" customWidth="1" outlineLevel="1"/>
    <col min="7" max="7" width="11.109375" style="1" hidden="1" customWidth="1" outlineLevel="1"/>
    <col min="8" max="8" width="2.88671875" style="1" hidden="1" customWidth="1" outlineLevel="1"/>
    <col min="9" max="9" width="27.88671875" style="1" hidden="1" customWidth="1" outlineLevel="1"/>
    <col min="10" max="10" width="7.77734375" style="1" hidden="1" customWidth="1" outlineLevel="1"/>
    <col min="11" max="11" width="16" style="1" hidden="1" customWidth="1" outlineLevel="1"/>
    <col min="12" max="12" width="2.88671875" style="1" hidden="1" customWidth="1" outlineLevel="1"/>
    <col min="13" max="13" width="27.77734375" style="1" hidden="1" customWidth="1" outlineLevel="1"/>
    <col min="14" max="14" width="34.5546875" style="1" hidden="1" customWidth="1" outlineLevel="1"/>
    <col min="15" max="15" width="7.77734375" style="1" hidden="1" customWidth="1" outlineLevel="1"/>
    <col min="16" max="16" width="35" style="1" hidden="1" customWidth="1" outlineLevel="1"/>
    <col min="17" max="17" width="33.5546875" style="1" hidden="1" customWidth="1" outlineLevel="1"/>
    <col min="18" max="19" width="15.44140625" style="1" hidden="1" customWidth="1" outlineLevel="1"/>
    <col min="20" max="20" width="16.5546875" style="1" hidden="1" customWidth="1" outlineLevel="1"/>
    <col min="21" max="21" width="34.88671875" style="1" hidden="1" customWidth="1" outlineLevel="1"/>
    <col min="22" max="22" width="21.77734375" style="1" bestFit="1" customWidth="1" collapsed="1"/>
    <col min="23" max="16384" width="11.5546875" style="1"/>
  </cols>
  <sheetData>
    <row r="1" spans="1:21" s="6" customFormat="1" ht="21" x14ac:dyDescent="0.35">
      <c r="A1" s="41"/>
      <c r="B1" s="27" t="s">
        <v>869</v>
      </c>
      <c r="C1" s="5" t="s">
        <v>870</v>
      </c>
      <c r="D1" s="5" t="s">
        <v>871</v>
      </c>
      <c r="E1" s="5" t="s">
        <v>168</v>
      </c>
      <c r="F1" s="5" t="s">
        <v>169</v>
      </c>
      <c r="G1" s="5" t="s">
        <v>170</v>
      </c>
      <c r="H1" s="5"/>
      <c r="I1" s="5"/>
      <c r="J1" s="5"/>
      <c r="K1" s="5"/>
      <c r="L1" s="5"/>
      <c r="M1" s="5"/>
      <c r="N1" s="5"/>
      <c r="O1" s="5"/>
      <c r="P1" s="5"/>
      <c r="Q1" s="5"/>
      <c r="R1" s="5" t="s">
        <v>171</v>
      </c>
      <c r="S1" s="5" t="s">
        <v>172</v>
      </c>
      <c r="T1" s="5" t="s">
        <v>173</v>
      </c>
      <c r="U1" s="5"/>
    </row>
    <row r="2" spans="1:21" s="10" customFormat="1" x14ac:dyDescent="0.25">
      <c r="A2" s="42">
        <v>1</v>
      </c>
      <c r="B2" s="28">
        <v>76267666</v>
      </c>
      <c r="C2" s="8">
        <v>164</v>
      </c>
      <c r="D2" s="8" t="s">
        <v>991</v>
      </c>
      <c r="E2" s="9"/>
      <c r="F2" s="11"/>
      <c r="G2" s="9"/>
      <c r="H2" s="10">
        <v>10</v>
      </c>
      <c r="I2" s="10" t="s">
        <v>177</v>
      </c>
      <c r="J2" s="10">
        <v>1040008</v>
      </c>
      <c r="K2" s="10" t="s">
        <v>178</v>
      </c>
      <c r="L2" s="10">
        <v>40</v>
      </c>
      <c r="M2" s="10" t="s">
        <v>232</v>
      </c>
      <c r="N2" s="10" t="s">
        <v>626</v>
      </c>
      <c r="O2" s="10">
        <v>1040008</v>
      </c>
      <c r="P2" s="10" t="s">
        <v>627</v>
      </c>
      <c r="Q2" s="10" t="s">
        <v>235</v>
      </c>
      <c r="R2" s="10" t="s">
        <v>405</v>
      </c>
      <c r="S2" s="10" t="s">
        <v>1100</v>
      </c>
      <c r="T2" s="10" t="s">
        <v>1104</v>
      </c>
      <c r="U2" s="10" t="s">
        <v>1004</v>
      </c>
    </row>
    <row r="3" spans="1:21" s="10" customFormat="1" x14ac:dyDescent="0.25">
      <c r="A3" s="42">
        <f>+A2+1</f>
        <v>2</v>
      </c>
      <c r="B3" s="28">
        <v>14703472</v>
      </c>
      <c r="C3" s="8">
        <v>292</v>
      </c>
      <c r="D3" s="8" t="s">
        <v>877</v>
      </c>
      <c r="E3" s="9" t="s">
        <v>881</v>
      </c>
      <c r="F3" s="11" t="s">
        <v>882</v>
      </c>
      <c r="G3" s="9" t="s">
        <v>883</v>
      </c>
      <c r="H3" s="10">
        <v>10</v>
      </c>
      <c r="I3" s="10" t="s">
        <v>177</v>
      </c>
      <c r="J3" s="10">
        <v>1010000</v>
      </c>
      <c r="K3" s="10" t="s">
        <v>178</v>
      </c>
      <c r="L3" s="10">
        <v>10</v>
      </c>
      <c r="M3" s="10" t="s">
        <v>179</v>
      </c>
      <c r="N3" s="10" t="s">
        <v>179</v>
      </c>
      <c r="O3" s="10">
        <v>1010000</v>
      </c>
      <c r="P3" s="10" t="s">
        <v>272</v>
      </c>
      <c r="Q3" s="10" t="s">
        <v>203</v>
      </c>
      <c r="R3" s="10" t="s">
        <v>698</v>
      </c>
      <c r="S3" s="10" t="s">
        <v>428</v>
      </c>
      <c r="T3" s="10" t="s">
        <v>885</v>
      </c>
      <c r="U3" s="10" t="s">
        <v>884</v>
      </c>
    </row>
    <row r="4" spans="1:21" s="10" customFormat="1" x14ac:dyDescent="0.25">
      <c r="A4" s="42">
        <f t="shared" ref="A4:A62" si="0">+A3+1</f>
        <v>3</v>
      </c>
      <c r="B4" s="28">
        <v>1113623213</v>
      </c>
      <c r="C4" s="8">
        <v>385</v>
      </c>
      <c r="D4" s="8" t="s">
        <v>1038</v>
      </c>
      <c r="E4" s="9"/>
      <c r="F4" s="11"/>
      <c r="G4" s="9"/>
      <c r="H4" s="10">
        <v>10</v>
      </c>
      <c r="I4" s="10" t="s">
        <v>177</v>
      </c>
      <c r="J4" s="10">
        <v>1010005</v>
      </c>
      <c r="K4" s="10" t="s">
        <v>178</v>
      </c>
      <c r="L4" s="10">
        <v>10</v>
      </c>
      <c r="M4" s="10" t="s">
        <v>179</v>
      </c>
      <c r="N4" s="10" t="s">
        <v>179</v>
      </c>
      <c r="O4" s="10">
        <v>1010005</v>
      </c>
      <c r="P4" s="10" t="s">
        <v>1028</v>
      </c>
      <c r="Q4" s="10" t="s">
        <v>203</v>
      </c>
      <c r="R4" s="10" t="s">
        <v>1086</v>
      </c>
      <c r="S4" s="10" t="s">
        <v>1111</v>
      </c>
      <c r="T4" s="10" t="s">
        <v>1114</v>
      </c>
      <c r="U4" s="10" t="s">
        <v>1121</v>
      </c>
    </row>
    <row r="5" spans="1:21" s="25" customFormat="1" hidden="1" outlineLevel="1" x14ac:dyDescent="0.25">
      <c r="A5" s="83"/>
      <c r="B5" s="139">
        <v>1113645661</v>
      </c>
      <c r="C5" s="85">
        <v>574</v>
      </c>
      <c r="D5" s="85" t="s">
        <v>1039</v>
      </c>
      <c r="E5" s="24"/>
      <c r="F5" s="87"/>
      <c r="G5" s="24"/>
      <c r="H5" s="25">
        <v>10</v>
      </c>
      <c r="I5" s="25" t="s">
        <v>177</v>
      </c>
      <c r="J5" s="25">
        <v>1010081</v>
      </c>
      <c r="K5" s="25" t="s">
        <v>178</v>
      </c>
      <c r="L5" s="25">
        <v>10</v>
      </c>
      <c r="M5" s="25" t="s">
        <v>179</v>
      </c>
      <c r="N5" s="25" t="s">
        <v>1037</v>
      </c>
      <c r="O5" s="25">
        <v>1010081</v>
      </c>
      <c r="P5" s="25" t="s">
        <v>1030</v>
      </c>
      <c r="Q5" s="25" t="s">
        <v>203</v>
      </c>
      <c r="R5" s="25" t="s">
        <v>1087</v>
      </c>
      <c r="S5" s="25" t="s">
        <v>591</v>
      </c>
      <c r="T5" s="25" t="s">
        <v>1115</v>
      </c>
      <c r="U5" s="25" t="s">
        <v>1005</v>
      </c>
    </row>
    <row r="6" spans="1:21" s="10" customFormat="1" collapsed="1" x14ac:dyDescent="0.25">
      <c r="A6" s="42">
        <f>+A4+1</f>
        <v>4</v>
      </c>
      <c r="B6" s="29">
        <v>16222085</v>
      </c>
      <c r="C6" s="7">
        <v>585</v>
      </c>
      <c r="D6" s="7" t="s">
        <v>1077</v>
      </c>
      <c r="E6" s="9">
        <v>1538</v>
      </c>
      <c r="F6" s="11" t="s">
        <v>1082</v>
      </c>
      <c r="G6" s="9" t="s">
        <v>1083</v>
      </c>
      <c r="H6" s="10">
        <v>10</v>
      </c>
      <c r="I6" s="10" t="s">
        <v>177</v>
      </c>
      <c r="J6" s="10">
        <v>1010081</v>
      </c>
      <c r="K6" s="10" t="s">
        <v>178</v>
      </c>
      <c r="L6" s="10">
        <v>10</v>
      </c>
      <c r="M6" s="10" t="s">
        <v>179</v>
      </c>
      <c r="N6" s="10" t="s">
        <v>1037</v>
      </c>
      <c r="O6" s="10">
        <v>1010081</v>
      </c>
      <c r="P6" s="10" t="s">
        <v>1030</v>
      </c>
      <c r="Q6" s="10" t="s">
        <v>203</v>
      </c>
      <c r="R6" s="10" t="s">
        <v>657</v>
      </c>
      <c r="S6" s="10" t="s">
        <v>704</v>
      </c>
      <c r="T6" s="10" t="s">
        <v>407</v>
      </c>
      <c r="U6" s="10" t="s">
        <v>1123</v>
      </c>
    </row>
    <row r="7" spans="1:21" s="10" customFormat="1" x14ac:dyDescent="0.25">
      <c r="A7" s="42">
        <f t="shared" si="0"/>
        <v>5</v>
      </c>
      <c r="B7" s="28">
        <v>16271996</v>
      </c>
      <c r="C7" s="8">
        <v>70516</v>
      </c>
      <c r="D7" s="8" t="s">
        <v>165</v>
      </c>
      <c r="E7" s="9" t="s">
        <v>174</v>
      </c>
      <c r="F7" s="11" t="s">
        <v>175</v>
      </c>
      <c r="G7" s="9" t="s">
        <v>176</v>
      </c>
      <c r="H7" s="10">
        <v>10</v>
      </c>
      <c r="I7" s="10" t="s">
        <v>177</v>
      </c>
      <c r="J7" s="10">
        <v>1010001</v>
      </c>
      <c r="K7" s="10" t="s">
        <v>178</v>
      </c>
      <c r="L7" s="10">
        <v>10</v>
      </c>
      <c r="M7" s="10" t="s">
        <v>179</v>
      </c>
      <c r="N7" s="10" t="s">
        <v>179</v>
      </c>
      <c r="O7" s="10">
        <v>1010001</v>
      </c>
      <c r="P7" s="10" t="s">
        <v>590</v>
      </c>
      <c r="Q7" s="10" t="s">
        <v>203</v>
      </c>
      <c r="R7" s="10" t="s">
        <v>181</v>
      </c>
      <c r="S7" s="10" t="s">
        <v>182</v>
      </c>
      <c r="T7" s="10" t="s">
        <v>183</v>
      </c>
      <c r="U7" s="10" t="s">
        <v>184</v>
      </c>
    </row>
    <row r="8" spans="1:21" s="25" customFormat="1" hidden="1" outlineLevel="1" x14ac:dyDescent="0.25">
      <c r="A8" s="83"/>
      <c r="B8" s="139">
        <v>16273602</v>
      </c>
      <c r="C8" s="85">
        <v>77990</v>
      </c>
      <c r="D8" s="85" t="s">
        <v>112</v>
      </c>
      <c r="E8" s="24">
        <v>1240</v>
      </c>
      <c r="F8" s="87" t="s">
        <v>185</v>
      </c>
      <c r="G8" s="24" t="s">
        <v>186</v>
      </c>
      <c r="H8" s="25">
        <v>10</v>
      </c>
      <c r="I8" s="25" t="s">
        <v>177</v>
      </c>
      <c r="J8" s="25">
        <v>1021040</v>
      </c>
      <c r="K8" s="25" t="s">
        <v>178</v>
      </c>
      <c r="L8" s="25">
        <v>20</v>
      </c>
      <c r="M8" s="25" t="s">
        <v>187</v>
      </c>
      <c r="N8" s="25" t="s">
        <v>494</v>
      </c>
      <c r="O8" s="25">
        <v>1021040</v>
      </c>
      <c r="P8" s="25" t="s">
        <v>757</v>
      </c>
      <c r="Q8" s="25" t="s">
        <v>188</v>
      </c>
      <c r="R8" s="25" t="s">
        <v>189</v>
      </c>
      <c r="S8" s="25" t="s">
        <v>190</v>
      </c>
      <c r="T8" s="25" t="s">
        <v>191</v>
      </c>
      <c r="U8" s="25" t="s">
        <v>192</v>
      </c>
    </row>
    <row r="9" spans="1:21" s="10" customFormat="1" collapsed="1" x14ac:dyDescent="0.25">
      <c r="A9" s="42">
        <f>+A7+1</f>
        <v>6</v>
      </c>
      <c r="B9" s="29">
        <v>16278562</v>
      </c>
      <c r="C9" s="7">
        <v>78187</v>
      </c>
      <c r="D9" s="7" t="s">
        <v>993</v>
      </c>
      <c r="E9" s="9"/>
      <c r="F9" s="11"/>
      <c r="G9" s="9"/>
      <c r="H9" s="10">
        <v>10</v>
      </c>
      <c r="I9" s="10" t="s">
        <v>177</v>
      </c>
      <c r="J9" s="10">
        <v>1021040</v>
      </c>
      <c r="K9" s="10" t="s">
        <v>178</v>
      </c>
      <c r="L9" s="10">
        <v>20</v>
      </c>
      <c r="M9" s="10" t="s">
        <v>187</v>
      </c>
      <c r="N9" s="10" t="s">
        <v>494</v>
      </c>
      <c r="O9" s="10">
        <v>1021040</v>
      </c>
      <c r="P9" s="10" t="s">
        <v>757</v>
      </c>
      <c r="Q9" s="10" t="s">
        <v>188</v>
      </c>
      <c r="R9" s="10" t="s">
        <v>230</v>
      </c>
      <c r="S9" s="10" t="s">
        <v>632</v>
      </c>
      <c r="T9" s="10" t="s">
        <v>1105</v>
      </c>
      <c r="U9" s="10" t="s">
        <v>1006</v>
      </c>
    </row>
    <row r="10" spans="1:21" s="10" customFormat="1" x14ac:dyDescent="0.25">
      <c r="A10" s="42">
        <f t="shared" si="0"/>
        <v>7</v>
      </c>
      <c r="B10" s="28">
        <v>16270513</v>
      </c>
      <c r="C10" s="8">
        <v>79690</v>
      </c>
      <c r="D10" s="8" t="s">
        <v>164</v>
      </c>
      <c r="E10" s="9" t="s">
        <v>193</v>
      </c>
      <c r="F10" s="11" t="s">
        <v>194</v>
      </c>
      <c r="G10" s="9" t="s">
        <v>195</v>
      </c>
      <c r="H10" s="10">
        <v>10</v>
      </c>
      <c r="I10" s="10" t="s">
        <v>177</v>
      </c>
      <c r="J10" s="10">
        <v>1010020</v>
      </c>
      <c r="K10" s="10" t="s">
        <v>178</v>
      </c>
      <c r="L10" s="10">
        <v>10</v>
      </c>
      <c r="M10" s="10" t="s">
        <v>179</v>
      </c>
      <c r="N10" s="10" t="s">
        <v>179</v>
      </c>
      <c r="O10" s="10">
        <v>1010020</v>
      </c>
      <c r="P10" s="10" t="s">
        <v>1029</v>
      </c>
      <c r="Q10" s="10" t="s">
        <v>203</v>
      </c>
      <c r="R10" s="10" t="s">
        <v>196</v>
      </c>
      <c r="S10" s="10" t="s">
        <v>197</v>
      </c>
      <c r="T10" s="10" t="s">
        <v>198</v>
      </c>
      <c r="U10" s="10" t="s">
        <v>199</v>
      </c>
    </row>
    <row r="11" spans="1:21" s="10" customFormat="1" x14ac:dyDescent="0.25">
      <c r="A11" s="42">
        <f t="shared" si="0"/>
        <v>8</v>
      </c>
      <c r="B11" s="29">
        <v>16686974</v>
      </c>
      <c r="C11" s="7">
        <v>80065</v>
      </c>
      <c r="D11" s="7" t="s">
        <v>1001</v>
      </c>
      <c r="E11" s="9"/>
      <c r="F11" s="11"/>
      <c r="G11" s="9"/>
      <c r="H11" s="10">
        <v>10</v>
      </c>
      <c r="I11" s="10" t="s">
        <v>177</v>
      </c>
      <c r="J11" s="10">
        <v>1011002</v>
      </c>
      <c r="K11" s="10" t="s">
        <v>178</v>
      </c>
      <c r="L11" s="10">
        <v>11</v>
      </c>
      <c r="M11" s="10" t="s">
        <v>210</v>
      </c>
      <c r="N11" s="10" t="s">
        <v>896</v>
      </c>
      <c r="O11" s="10">
        <v>1011002</v>
      </c>
      <c r="P11" s="10" t="s">
        <v>899</v>
      </c>
      <c r="Q11" s="10" t="s">
        <v>256</v>
      </c>
      <c r="R11" s="10" t="s">
        <v>913</v>
      </c>
      <c r="S11" s="10" t="s">
        <v>1059</v>
      </c>
      <c r="T11" s="10" t="s">
        <v>386</v>
      </c>
      <c r="U11" s="10" t="s">
        <v>1007</v>
      </c>
    </row>
    <row r="12" spans="1:21" s="10" customFormat="1" x14ac:dyDescent="0.25">
      <c r="A12" s="42">
        <f t="shared" si="0"/>
        <v>9</v>
      </c>
      <c r="B12" s="28">
        <v>16268263</v>
      </c>
      <c r="C12" s="8">
        <v>80928</v>
      </c>
      <c r="D12" s="8" t="s">
        <v>19</v>
      </c>
      <c r="E12" s="9">
        <v>1276</v>
      </c>
      <c r="F12" s="11" t="s">
        <v>200</v>
      </c>
      <c r="G12" s="9"/>
      <c r="H12" s="10">
        <v>10</v>
      </c>
      <c r="I12" s="10" t="s">
        <v>177</v>
      </c>
      <c r="J12" s="10">
        <v>1010073</v>
      </c>
      <c r="K12" s="10" t="s">
        <v>178</v>
      </c>
      <c r="L12" s="10">
        <v>10</v>
      </c>
      <c r="M12" s="10" t="s">
        <v>179</v>
      </c>
      <c r="N12" s="10" t="s">
        <v>201</v>
      </c>
      <c r="O12" s="10">
        <v>1010073</v>
      </c>
      <c r="P12" s="10" t="s">
        <v>202</v>
      </c>
      <c r="Q12" s="10" t="s">
        <v>203</v>
      </c>
      <c r="R12" s="10" t="s">
        <v>204</v>
      </c>
      <c r="S12" s="10" t="s">
        <v>205</v>
      </c>
      <c r="T12" s="10" t="s">
        <v>206</v>
      </c>
      <c r="U12" s="10" t="s">
        <v>207</v>
      </c>
    </row>
    <row r="13" spans="1:21" s="10" customFormat="1" x14ac:dyDescent="0.25">
      <c r="A13" s="42">
        <f t="shared" si="0"/>
        <v>10</v>
      </c>
      <c r="B13" s="29">
        <v>94312657</v>
      </c>
      <c r="C13" s="7">
        <v>82865</v>
      </c>
      <c r="D13" s="7" t="s">
        <v>1002</v>
      </c>
      <c r="E13" s="9"/>
      <c r="F13" s="11"/>
      <c r="G13" s="9"/>
      <c r="H13" s="10">
        <v>10</v>
      </c>
      <c r="I13" s="10" t="s">
        <v>177</v>
      </c>
      <c r="J13" s="10">
        <v>1011001</v>
      </c>
      <c r="K13" s="10" t="s">
        <v>178</v>
      </c>
      <c r="L13" s="10">
        <v>11</v>
      </c>
      <c r="M13" s="10" t="s">
        <v>210</v>
      </c>
      <c r="N13" s="10" t="s">
        <v>896</v>
      </c>
      <c r="O13" s="10">
        <v>1011001</v>
      </c>
      <c r="P13" s="10" t="s">
        <v>506</v>
      </c>
      <c r="Q13" s="10" t="s">
        <v>256</v>
      </c>
      <c r="R13" s="10" t="s">
        <v>1088</v>
      </c>
      <c r="S13" s="10" t="s">
        <v>1101</v>
      </c>
      <c r="T13" s="10" t="s">
        <v>407</v>
      </c>
      <c r="U13" s="10" t="s">
        <v>1008</v>
      </c>
    </row>
    <row r="14" spans="1:21" s="10" customFormat="1" x14ac:dyDescent="0.25">
      <c r="A14" s="42">
        <f t="shared" si="0"/>
        <v>11</v>
      </c>
      <c r="B14" s="28">
        <v>14465742</v>
      </c>
      <c r="C14" s="8">
        <v>86869</v>
      </c>
      <c r="D14" s="8" t="s">
        <v>143</v>
      </c>
      <c r="E14" s="9">
        <v>1415</v>
      </c>
      <c r="F14" s="11" t="s">
        <v>208</v>
      </c>
      <c r="G14" s="9" t="s">
        <v>209</v>
      </c>
      <c r="H14" s="10">
        <v>10</v>
      </c>
      <c r="I14" s="10" t="s">
        <v>177</v>
      </c>
      <c r="J14" s="10">
        <v>1011023</v>
      </c>
      <c r="K14" s="10" t="s">
        <v>178</v>
      </c>
      <c r="L14" s="10">
        <v>11</v>
      </c>
      <c r="M14" s="10" t="s">
        <v>210</v>
      </c>
      <c r="N14" s="10" t="s">
        <v>211</v>
      </c>
      <c r="O14" s="10">
        <v>1011023</v>
      </c>
      <c r="P14" s="10" t="s">
        <v>212</v>
      </c>
      <c r="Q14" s="10" t="s">
        <v>256</v>
      </c>
      <c r="R14" s="10" t="s">
        <v>213</v>
      </c>
      <c r="S14" s="10" t="s">
        <v>214</v>
      </c>
      <c r="T14" s="10" t="s">
        <v>215</v>
      </c>
      <c r="U14" s="10" t="s">
        <v>216</v>
      </c>
    </row>
    <row r="15" spans="1:21" s="10" customFormat="1" x14ac:dyDescent="0.25">
      <c r="A15" s="42">
        <f t="shared" si="0"/>
        <v>12</v>
      </c>
      <c r="B15" s="28">
        <v>6626363</v>
      </c>
      <c r="C15" s="8">
        <v>87037</v>
      </c>
      <c r="D15" s="8" t="s">
        <v>974</v>
      </c>
      <c r="E15" s="9">
        <v>1558</v>
      </c>
      <c r="F15" s="11" t="s">
        <v>952</v>
      </c>
      <c r="G15" s="9" t="s">
        <v>953</v>
      </c>
      <c r="H15" s="10">
        <v>10</v>
      </c>
      <c r="I15" s="10" t="s">
        <v>177</v>
      </c>
      <c r="J15" s="10">
        <v>1010001</v>
      </c>
      <c r="K15" s="10" t="s">
        <v>178</v>
      </c>
      <c r="L15" s="10">
        <v>10</v>
      </c>
      <c r="M15" s="10" t="s">
        <v>179</v>
      </c>
      <c r="N15" s="10" t="s">
        <v>179</v>
      </c>
      <c r="O15" s="10">
        <v>1010001</v>
      </c>
      <c r="P15" s="10" t="s">
        <v>590</v>
      </c>
      <c r="Q15" s="10" t="s">
        <v>203</v>
      </c>
      <c r="R15" s="10" t="s">
        <v>719</v>
      </c>
      <c r="S15" s="10" t="s">
        <v>484</v>
      </c>
      <c r="T15" s="10" t="s">
        <v>950</v>
      </c>
      <c r="U15" s="10" t="s">
        <v>1009</v>
      </c>
    </row>
    <row r="16" spans="1:21" s="25" customFormat="1" x14ac:dyDescent="0.25">
      <c r="A16" s="83">
        <f t="shared" si="0"/>
        <v>13</v>
      </c>
      <c r="B16" s="84">
        <v>1113672021</v>
      </c>
      <c r="C16" s="149">
        <v>87157</v>
      </c>
      <c r="D16" s="85" t="s">
        <v>987</v>
      </c>
      <c r="E16" s="24"/>
      <c r="F16" s="87"/>
      <c r="G16" s="24"/>
      <c r="H16" s="25">
        <v>10</v>
      </c>
      <c r="I16" s="25" t="s">
        <v>177</v>
      </c>
      <c r="J16" s="25">
        <v>1010000</v>
      </c>
      <c r="K16" s="25" t="s">
        <v>178</v>
      </c>
      <c r="L16" s="25">
        <v>10</v>
      </c>
      <c r="M16" s="25" t="s">
        <v>179</v>
      </c>
      <c r="N16" s="25" t="s">
        <v>179</v>
      </c>
      <c r="O16" s="25">
        <v>1010000</v>
      </c>
      <c r="P16" s="25" t="s">
        <v>272</v>
      </c>
      <c r="Q16" s="25" t="s">
        <v>203</v>
      </c>
      <c r="R16" s="25" t="s">
        <v>1089</v>
      </c>
      <c r="S16" s="25" t="s">
        <v>230</v>
      </c>
      <c r="T16" s="25" t="s">
        <v>1116</v>
      </c>
      <c r="U16" s="25" t="s">
        <v>1010</v>
      </c>
    </row>
    <row r="17" spans="1:21" s="10" customFormat="1" x14ac:dyDescent="0.25">
      <c r="A17" s="42">
        <f t="shared" si="0"/>
        <v>14</v>
      </c>
      <c r="B17" s="29">
        <v>1116259375</v>
      </c>
      <c r="C17" s="7">
        <v>87495</v>
      </c>
      <c r="D17" s="7" t="s">
        <v>999</v>
      </c>
      <c r="E17" s="9"/>
      <c r="F17" s="11"/>
      <c r="G17" s="9"/>
      <c r="H17" s="10">
        <v>10</v>
      </c>
      <c r="I17" s="10" t="s">
        <v>177</v>
      </c>
      <c r="J17" s="10">
        <v>1010001</v>
      </c>
      <c r="K17" s="10" t="s">
        <v>178</v>
      </c>
      <c r="L17" s="10">
        <v>10</v>
      </c>
      <c r="M17" s="10" t="s">
        <v>179</v>
      </c>
      <c r="N17" s="10" t="s">
        <v>179</v>
      </c>
      <c r="O17" s="10">
        <v>1010001</v>
      </c>
      <c r="P17" s="10" t="s">
        <v>590</v>
      </c>
      <c r="Q17" s="10" t="s">
        <v>203</v>
      </c>
      <c r="R17" s="10" t="s">
        <v>1090</v>
      </c>
      <c r="S17" s="10" t="s">
        <v>1112</v>
      </c>
      <c r="T17" s="10" t="s">
        <v>1117</v>
      </c>
      <c r="U17" s="10" t="s">
        <v>1011</v>
      </c>
    </row>
    <row r="18" spans="1:21" s="10" customFormat="1" x14ac:dyDescent="0.25">
      <c r="A18" s="42">
        <f t="shared" si="0"/>
        <v>15</v>
      </c>
      <c r="B18" s="28">
        <v>66758552</v>
      </c>
      <c r="C18" s="8">
        <v>190006</v>
      </c>
      <c r="D18" s="8" t="s">
        <v>85</v>
      </c>
      <c r="E18" s="9"/>
      <c r="F18" s="13"/>
      <c r="G18" s="9" t="s">
        <v>217</v>
      </c>
      <c r="H18" s="10">
        <v>10</v>
      </c>
      <c r="I18" s="10" t="s">
        <v>177</v>
      </c>
      <c r="J18" s="10">
        <v>1024005</v>
      </c>
      <c r="K18" s="10" t="s">
        <v>178</v>
      </c>
      <c r="L18" s="10">
        <v>20</v>
      </c>
      <c r="M18" s="10" t="s">
        <v>187</v>
      </c>
      <c r="N18" s="10" t="s">
        <v>218</v>
      </c>
      <c r="O18" s="10">
        <v>1024005</v>
      </c>
      <c r="P18" s="10" t="s">
        <v>219</v>
      </c>
      <c r="Q18" s="10" t="s">
        <v>188</v>
      </c>
      <c r="R18" s="10" t="s">
        <v>220</v>
      </c>
      <c r="S18" s="10" t="s">
        <v>221</v>
      </c>
      <c r="T18" s="10" t="s">
        <v>222</v>
      </c>
      <c r="U18" s="10" t="s">
        <v>223</v>
      </c>
    </row>
    <row r="19" spans="1:21" s="10" customFormat="1" x14ac:dyDescent="0.25">
      <c r="A19" s="42">
        <f t="shared" si="0"/>
        <v>16</v>
      </c>
      <c r="B19" s="28">
        <v>66923297</v>
      </c>
      <c r="C19" s="8">
        <v>190065</v>
      </c>
      <c r="D19" s="8" t="s">
        <v>87</v>
      </c>
      <c r="E19" s="9">
        <v>1215</v>
      </c>
      <c r="F19" s="13"/>
      <c r="G19" s="9"/>
      <c r="H19" s="10">
        <v>10</v>
      </c>
      <c r="I19" s="10" t="s">
        <v>177</v>
      </c>
      <c r="J19" s="10">
        <v>1058004</v>
      </c>
      <c r="K19" s="10" t="s">
        <v>178</v>
      </c>
      <c r="L19" s="10">
        <v>58</v>
      </c>
      <c r="M19" s="10" t="s">
        <v>236</v>
      </c>
      <c r="N19" s="10" t="s">
        <v>237</v>
      </c>
      <c r="O19" s="10">
        <v>1058004</v>
      </c>
      <c r="P19" s="10" t="s">
        <v>238</v>
      </c>
      <c r="Q19" s="10" t="s">
        <v>239</v>
      </c>
      <c r="R19" s="10" t="s">
        <v>230</v>
      </c>
      <c r="S19" s="10" t="s">
        <v>240</v>
      </c>
      <c r="T19" s="10" t="s">
        <v>241</v>
      </c>
      <c r="U19" s="10" t="s">
        <v>242</v>
      </c>
    </row>
    <row r="20" spans="1:21" s="10" customFormat="1" x14ac:dyDescent="0.25">
      <c r="A20" s="42">
        <f t="shared" si="0"/>
        <v>17</v>
      </c>
      <c r="B20" s="28">
        <v>55233931</v>
      </c>
      <c r="C20" s="8">
        <v>190067</v>
      </c>
      <c r="D20" s="8" t="s">
        <v>138</v>
      </c>
      <c r="E20" s="9"/>
      <c r="F20" s="13"/>
      <c r="G20" s="9"/>
      <c r="H20" s="10">
        <v>10</v>
      </c>
      <c r="I20" s="10" t="s">
        <v>177</v>
      </c>
      <c r="J20" s="10">
        <v>1040039</v>
      </c>
      <c r="K20" s="10" t="s">
        <v>243</v>
      </c>
      <c r="L20" s="10">
        <v>40</v>
      </c>
      <c r="M20" s="10" t="s">
        <v>232</v>
      </c>
      <c r="N20" s="10" t="s">
        <v>244</v>
      </c>
      <c r="O20" s="10">
        <v>1040039</v>
      </c>
      <c r="P20" s="10" t="s">
        <v>234</v>
      </c>
      <c r="Q20" s="10" t="s">
        <v>235</v>
      </c>
      <c r="R20" s="10" t="s">
        <v>245</v>
      </c>
      <c r="S20" s="10" t="s">
        <v>246</v>
      </c>
      <c r="T20" s="10" t="s">
        <v>247</v>
      </c>
      <c r="U20" s="10" t="s">
        <v>248</v>
      </c>
    </row>
    <row r="21" spans="1:21" s="10" customFormat="1" x14ac:dyDescent="0.25">
      <c r="A21" s="42">
        <f t="shared" si="0"/>
        <v>18</v>
      </c>
      <c r="B21" s="28">
        <v>94313728</v>
      </c>
      <c r="C21" s="8">
        <v>190071</v>
      </c>
      <c r="D21" s="8" t="s">
        <v>102</v>
      </c>
      <c r="E21" s="9"/>
      <c r="F21" s="13"/>
      <c r="G21" s="9"/>
      <c r="H21" s="10">
        <v>10</v>
      </c>
      <c r="I21" s="10" t="s">
        <v>177</v>
      </c>
      <c r="J21" s="10">
        <v>1021002</v>
      </c>
      <c r="K21" s="10" t="s">
        <v>178</v>
      </c>
      <c r="L21" s="10">
        <v>20</v>
      </c>
      <c r="M21" s="10" t="s">
        <v>187</v>
      </c>
      <c r="N21" s="10" t="s">
        <v>898</v>
      </c>
      <c r="O21" s="10">
        <v>1021002</v>
      </c>
      <c r="P21" s="10" t="s">
        <v>249</v>
      </c>
      <c r="Q21" s="10" t="s">
        <v>188</v>
      </c>
      <c r="R21" s="10" t="s">
        <v>250</v>
      </c>
      <c r="S21" s="10" t="s">
        <v>251</v>
      </c>
      <c r="T21" s="10" t="s">
        <v>252</v>
      </c>
      <c r="U21" s="10" t="s">
        <v>253</v>
      </c>
    </row>
    <row r="22" spans="1:21" s="10" customFormat="1" x14ac:dyDescent="0.25">
      <c r="A22" s="42">
        <f t="shared" si="0"/>
        <v>19</v>
      </c>
      <c r="B22" s="28">
        <v>94313898</v>
      </c>
      <c r="C22" s="8">
        <v>190077</v>
      </c>
      <c r="D22" s="8" t="s">
        <v>978</v>
      </c>
      <c r="E22" s="9"/>
      <c r="F22" s="13"/>
      <c r="G22" s="9"/>
      <c r="H22" s="10">
        <v>10</v>
      </c>
      <c r="I22" s="10" t="s">
        <v>177</v>
      </c>
      <c r="J22" s="10">
        <v>1011028</v>
      </c>
      <c r="K22" s="10" t="s">
        <v>178</v>
      </c>
      <c r="L22" s="10">
        <v>11</v>
      </c>
      <c r="M22" s="10" t="s">
        <v>210</v>
      </c>
      <c r="N22" s="10" t="s">
        <v>211</v>
      </c>
      <c r="O22" s="10">
        <v>1011028</v>
      </c>
      <c r="P22" s="10" t="s">
        <v>1032</v>
      </c>
      <c r="Q22" s="10" t="s">
        <v>256</v>
      </c>
      <c r="R22" s="10" t="s">
        <v>1091</v>
      </c>
      <c r="S22" s="10" t="s">
        <v>369</v>
      </c>
      <c r="T22" s="10" t="s">
        <v>407</v>
      </c>
      <c r="U22" s="10" t="s">
        <v>1012</v>
      </c>
    </row>
    <row r="23" spans="1:21" s="10" customFormat="1" x14ac:dyDescent="0.25">
      <c r="A23" s="42">
        <f t="shared" si="0"/>
        <v>20</v>
      </c>
      <c r="B23" s="28">
        <v>14700629</v>
      </c>
      <c r="C23" s="8">
        <v>190078</v>
      </c>
      <c r="D23" s="8" t="s">
        <v>72</v>
      </c>
      <c r="E23" s="9">
        <v>1316</v>
      </c>
      <c r="F23" s="11" t="s">
        <v>895</v>
      </c>
      <c r="G23" s="9" t="s">
        <v>254</v>
      </c>
      <c r="H23" s="10">
        <v>10</v>
      </c>
      <c r="I23" s="10" t="s">
        <v>177</v>
      </c>
      <c r="J23" s="10">
        <v>1011003</v>
      </c>
      <c r="K23" s="10" t="s">
        <v>178</v>
      </c>
      <c r="L23" s="10">
        <v>11</v>
      </c>
      <c r="M23" s="10" t="s">
        <v>210</v>
      </c>
      <c r="N23" s="10" t="s">
        <v>896</v>
      </c>
      <c r="O23" s="10">
        <v>1011003</v>
      </c>
      <c r="P23" s="10" t="s">
        <v>255</v>
      </c>
      <c r="Q23" s="10" t="s">
        <v>256</v>
      </c>
      <c r="R23" s="10" t="s">
        <v>257</v>
      </c>
      <c r="S23" s="10" t="s">
        <v>258</v>
      </c>
      <c r="T23" s="10" t="s">
        <v>259</v>
      </c>
      <c r="U23" s="10" t="s">
        <v>260</v>
      </c>
    </row>
    <row r="24" spans="1:21" s="10" customFormat="1" x14ac:dyDescent="0.25">
      <c r="A24" s="42">
        <f t="shared" si="0"/>
        <v>21</v>
      </c>
      <c r="B24" s="28">
        <v>29681566</v>
      </c>
      <c r="C24" s="8">
        <v>190088</v>
      </c>
      <c r="D24" s="8" t="s">
        <v>98</v>
      </c>
      <c r="E24" s="9">
        <v>1580</v>
      </c>
      <c r="F24" s="11" t="s">
        <v>265</v>
      </c>
      <c r="G24" s="9"/>
      <c r="H24" s="10">
        <v>10</v>
      </c>
      <c r="I24" s="10" t="s">
        <v>177</v>
      </c>
      <c r="J24" s="10">
        <v>1058002</v>
      </c>
      <c r="K24" s="10" t="s">
        <v>178</v>
      </c>
      <c r="L24" s="10">
        <v>58</v>
      </c>
      <c r="M24" s="10" t="s">
        <v>236</v>
      </c>
      <c r="N24" s="10" t="s">
        <v>266</v>
      </c>
      <c r="O24" s="10">
        <v>1058002</v>
      </c>
      <c r="P24" s="10" t="s">
        <v>267</v>
      </c>
      <c r="Q24" s="10" t="s">
        <v>239</v>
      </c>
      <c r="R24" s="10" t="s">
        <v>213</v>
      </c>
      <c r="S24" s="10" t="s">
        <v>240</v>
      </c>
      <c r="T24" s="10" t="s">
        <v>268</v>
      </c>
      <c r="U24" s="10" t="s">
        <v>269</v>
      </c>
    </row>
    <row r="25" spans="1:21" s="10" customFormat="1" x14ac:dyDescent="0.25">
      <c r="A25" s="42">
        <f t="shared" si="0"/>
        <v>22</v>
      </c>
      <c r="B25" s="28">
        <v>1113633874</v>
      </c>
      <c r="C25" s="8">
        <v>190106</v>
      </c>
      <c r="D25" s="8" t="s">
        <v>108</v>
      </c>
      <c r="E25" s="9">
        <v>1220</v>
      </c>
      <c r="F25" s="11" t="s">
        <v>270</v>
      </c>
      <c r="G25" s="9" t="s">
        <v>271</v>
      </c>
      <c r="H25" s="10">
        <v>10</v>
      </c>
      <c r="I25" s="10" t="s">
        <v>177</v>
      </c>
      <c r="J25" s="10">
        <v>1010000</v>
      </c>
      <c r="K25" s="10" t="s">
        <v>178</v>
      </c>
      <c r="L25" s="10">
        <v>10</v>
      </c>
      <c r="M25" s="10" t="s">
        <v>179</v>
      </c>
      <c r="N25" s="10" t="s">
        <v>179</v>
      </c>
      <c r="O25" s="10">
        <v>1010000</v>
      </c>
      <c r="P25" s="10" t="s">
        <v>272</v>
      </c>
      <c r="Q25" s="10" t="s">
        <v>203</v>
      </c>
      <c r="R25" s="10" t="s">
        <v>273</v>
      </c>
      <c r="S25" s="10" t="s">
        <v>274</v>
      </c>
      <c r="T25" s="10" t="s">
        <v>275</v>
      </c>
      <c r="U25" s="10" t="s">
        <v>276</v>
      </c>
    </row>
    <row r="26" spans="1:21" s="10" customFormat="1" x14ac:dyDescent="0.25">
      <c r="A26" s="42">
        <f t="shared" si="0"/>
        <v>23</v>
      </c>
      <c r="B26" s="28">
        <v>14620257</v>
      </c>
      <c r="C26" s="8">
        <v>190108</v>
      </c>
      <c r="D26" s="8" t="s">
        <v>97</v>
      </c>
      <c r="E26" s="9">
        <v>1230</v>
      </c>
      <c r="F26" s="11" t="s">
        <v>277</v>
      </c>
      <c r="G26" s="9"/>
      <c r="H26" s="10">
        <v>10</v>
      </c>
      <c r="I26" s="10" t="s">
        <v>177</v>
      </c>
      <c r="J26" s="10">
        <v>1053000</v>
      </c>
      <c r="K26" s="10" t="s">
        <v>178</v>
      </c>
      <c r="L26" s="10">
        <v>53</v>
      </c>
      <c r="M26" s="10" t="s">
        <v>278</v>
      </c>
      <c r="N26" s="10" t="s">
        <v>279</v>
      </c>
      <c r="O26" s="10">
        <v>1053000</v>
      </c>
      <c r="P26" s="10" t="s">
        <v>280</v>
      </c>
      <c r="Q26" s="10" t="s">
        <v>280</v>
      </c>
      <c r="R26" s="10" t="s">
        <v>281</v>
      </c>
      <c r="S26" s="10" t="s">
        <v>282</v>
      </c>
      <c r="T26" s="10" t="s">
        <v>283</v>
      </c>
      <c r="U26" s="10" t="s">
        <v>284</v>
      </c>
    </row>
    <row r="27" spans="1:21" s="10" customFormat="1" x14ac:dyDescent="0.25">
      <c r="A27" s="42">
        <f t="shared" si="0"/>
        <v>24</v>
      </c>
      <c r="B27" s="28">
        <v>67025744</v>
      </c>
      <c r="C27" s="8">
        <v>190126</v>
      </c>
      <c r="D27" s="8" t="s">
        <v>104</v>
      </c>
      <c r="E27" s="9">
        <v>1496</v>
      </c>
      <c r="F27" s="13"/>
      <c r="G27" s="9"/>
      <c r="H27" s="10">
        <v>10</v>
      </c>
      <c r="I27" s="10" t="s">
        <v>177</v>
      </c>
      <c r="J27" s="10">
        <v>1040041</v>
      </c>
      <c r="K27" s="10" t="s">
        <v>178</v>
      </c>
      <c r="L27" s="10">
        <v>40</v>
      </c>
      <c r="M27" s="10" t="s">
        <v>232</v>
      </c>
      <c r="N27" s="10" t="s">
        <v>232</v>
      </c>
      <c r="O27" s="10">
        <v>1040041</v>
      </c>
      <c r="P27" s="10" t="s">
        <v>235</v>
      </c>
      <c r="Q27" s="10" t="s">
        <v>235</v>
      </c>
      <c r="R27" s="10" t="s">
        <v>289</v>
      </c>
      <c r="S27" s="10" t="s">
        <v>290</v>
      </c>
      <c r="T27" s="10" t="s">
        <v>291</v>
      </c>
      <c r="U27" s="10" t="s">
        <v>292</v>
      </c>
    </row>
    <row r="28" spans="1:21" s="10" customFormat="1" x14ac:dyDescent="0.25">
      <c r="A28" s="42">
        <f t="shared" si="0"/>
        <v>25</v>
      </c>
      <c r="B28" s="28">
        <v>6388934</v>
      </c>
      <c r="C28" s="8">
        <v>190128</v>
      </c>
      <c r="D28" s="8" t="s">
        <v>137</v>
      </c>
      <c r="E28" s="9"/>
      <c r="F28" s="13"/>
      <c r="G28" s="9" t="s">
        <v>293</v>
      </c>
      <c r="H28" s="10">
        <v>10</v>
      </c>
      <c r="I28" s="10" t="s">
        <v>177</v>
      </c>
      <c r="J28" s="10">
        <v>1024005</v>
      </c>
      <c r="K28" s="10" t="s">
        <v>178</v>
      </c>
      <c r="L28" s="10">
        <v>20</v>
      </c>
      <c r="M28" s="10" t="s">
        <v>187</v>
      </c>
      <c r="N28" s="10" t="s">
        <v>218</v>
      </c>
      <c r="O28" s="10">
        <v>1024005</v>
      </c>
      <c r="P28" s="10" t="s">
        <v>219</v>
      </c>
      <c r="Q28" s="10" t="s">
        <v>188</v>
      </c>
      <c r="R28" s="10" t="s">
        <v>294</v>
      </c>
      <c r="S28" s="10" t="s">
        <v>295</v>
      </c>
      <c r="T28" s="10" t="s">
        <v>296</v>
      </c>
      <c r="U28" s="10" t="s">
        <v>297</v>
      </c>
    </row>
    <row r="29" spans="1:21" s="10" customFormat="1" x14ac:dyDescent="0.25">
      <c r="A29" s="42">
        <f t="shared" si="0"/>
        <v>26</v>
      </c>
      <c r="B29" s="28">
        <v>79689367</v>
      </c>
      <c r="C29" s="8">
        <v>190129</v>
      </c>
      <c r="D29" s="8" t="s">
        <v>134</v>
      </c>
      <c r="E29" s="9">
        <v>1139</v>
      </c>
      <c r="F29" s="11" t="s">
        <v>298</v>
      </c>
      <c r="G29" s="9"/>
      <c r="H29" s="10">
        <v>16</v>
      </c>
      <c r="I29" s="10" t="s">
        <v>1003</v>
      </c>
      <c r="J29" s="10">
        <v>1651000</v>
      </c>
      <c r="K29" s="10" t="s">
        <v>299</v>
      </c>
      <c r="L29" s="10">
        <v>51</v>
      </c>
      <c r="M29" s="10" t="s">
        <v>300</v>
      </c>
      <c r="N29" s="10" t="s">
        <v>300</v>
      </c>
      <c r="O29" s="10">
        <v>1651000</v>
      </c>
      <c r="P29" s="10" t="s">
        <v>301</v>
      </c>
      <c r="Q29" s="10" t="s">
        <v>302</v>
      </c>
      <c r="R29" s="10" t="s">
        <v>205</v>
      </c>
      <c r="S29" s="10" t="s">
        <v>303</v>
      </c>
      <c r="T29" s="10" t="s">
        <v>304</v>
      </c>
      <c r="U29" s="10" t="s">
        <v>305</v>
      </c>
    </row>
    <row r="30" spans="1:21" s="10" customFormat="1" x14ac:dyDescent="0.25">
      <c r="A30" s="42">
        <f t="shared" si="0"/>
        <v>27</v>
      </c>
      <c r="B30" s="28">
        <v>67002673</v>
      </c>
      <c r="C30" s="8">
        <v>190135</v>
      </c>
      <c r="D30" s="8" t="s">
        <v>119</v>
      </c>
      <c r="E30" s="9"/>
      <c r="F30" s="13"/>
      <c r="G30" s="9" t="s">
        <v>306</v>
      </c>
      <c r="H30" s="10">
        <v>10</v>
      </c>
      <c r="I30" s="10" t="s">
        <v>177</v>
      </c>
      <c r="J30" s="10">
        <v>1059020</v>
      </c>
      <c r="K30" s="10" t="s">
        <v>178</v>
      </c>
      <c r="L30" s="10">
        <v>59</v>
      </c>
      <c r="M30" s="10" t="s">
        <v>225</v>
      </c>
      <c r="N30" s="10" t="s">
        <v>225</v>
      </c>
      <c r="O30" s="10">
        <v>1059020</v>
      </c>
      <c r="P30" s="10" t="s">
        <v>307</v>
      </c>
      <c r="Q30" s="10" t="s">
        <v>228</v>
      </c>
      <c r="R30" s="10" t="s">
        <v>308</v>
      </c>
      <c r="S30" s="10" t="s">
        <v>309</v>
      </c>
      <c r="T30" s="10" t="s">
        <v>310</v>
      </c>
      <c r="U30" s="10" t="s">
        <v>311</v>
      </c>
    </row>
    <row r="31" spans="1:21" s="25" customFormat="1" hidden="1" outlineLevel="1" x14ac:dyDescent="0.25">
      <c r="A31" s="83"/>
      <c r="B31" s="84">
        <v>94313668</v>
      </c>
      <c r="C31" s="85">
        <v>190141</v>
      </c>
      <c r="D31" s="85" t="s">
        <v>135</v>
      </c>
      <c r="E31" s="24">
        <v>1259</v>
      </c>
      <c r="F31" s="87" t="s">
        <v>312</v>
      </c>
      <c r="G31" s="24" t="s">
        <v>313</v>
      </c>
      <c r="H31" s="25">
        <v>10</v>
      </c>
      <c r="I31" s="25" t="s">
        <v>177</v>
      </c>
      <c r="J31" s="25">
        <v>1021040</v>
      </c>
      <c r="K31" s="25" t="s">
        <v>178</v>
      </c>
      <c r="L31" s="25">
        <v>20</v>
      </c>
      <c r="M31" s="25" t="s">
        <v>187</v>
      </c>
      <c r="N31" s="25" t="s">
        <v>494</v>
      </c>
      <c r="O31" s="25">
        <v>1021040</v>
      </c>
      <c r="P31" s="25" t="s">
        <v>757</v>
      </c>
      <c r="Q31" s="25" t="s">
        <v>188</v>
      </c>
      <c r="R31" s="25" t="s">
        <v>315</v>
      </c>
      <c r="S31" s="25" t="s">
        <v>316</v>
      </c>
      <c r="T31" s="25" t="s">
        <v>317</v>
      </c>
      <c r="U31" s="25" t="s">
        <v>318</v>
      </c>
    </row>
    <row r="32" spans="1:21" s="10" customFormat="1" collapsed="1" x14ac:dyDescent="0.25">
      <c r="A32" s="42">
        <f>+A30+1</f>
        <v>28</v>
      </c>
      <c r="B32" s="28">
        <v>94320985</v>
      </c>
      <c r="C32" s="8">
        <v>190142</v>
      </c>
      <c r="D32" s="8" t="s">
        <v>100</v>
      </c>
      <c r="E32" s="9">
        <v>1569</v>
      </c>
      <c r="F32" s="13"/>
      <c r="G32" s="9" t="s">
        <v>319</v>
      </c>
      <c r="H32" s="10">
        <v>10</v>
      </c>
      <c r="I32" s="10" t="s">
        <v>177</v>
      </c>
      <c r="J32" s="10">
        <v>1011002</v>
      </c>
      <c r="K32" s="10" t="s">
        <v>178</v>
      </c>
      <c r="L32" s="10">
        <v>11</v>
      </c>
      <c r="M32" s="10" t="s">
        <v>210</v>
      </c>
      <c r="N32" s="10" t="s">
        <v>896</v>
      </c>
      <c r="O32" s="10">
        <v>1011002</v>
      </c>
      <c r="P32" s="10" t="s">
        <v>899</v>
      </c>
      <c r="Q32" s="10" t="s">
        <v>256</v>
      </c>
      <c r="R32" s="10" t="s">
        <v>320</v>
      </c>
      <c r="S32" s="10" t="s">
        <v>321</v>
      </c>
      <c r="T32" s="10" t="s">
        <v>322</v>
      </c>
      <c r="U32" s="10" t="s">
        <v>323</v>
      </c>
    </row>
    <row r="33" spans="1:21" s="10" customFormat="1" x14ac:dyDescent="0.25">
      <c r="A33" s="42">
        <f t="shared" si="0"/>
        <v>29</v>
      </c>
      <c r="B33" s="28">
        <v>11436223</v>
      </c>
      <c r="C33" s="8">
        <v>190149</v>
      </c>
      <c r="D33" s="8" t="s">
        <v>17</v>
      </c>
      <c r="E33" s="9">
        <v>1309</v>
      </c>
      <c r="F33" s="11" t="s">
        <v>324</v>
      </c>
      <c r="G33" s="9" t="s">
        <v>325</v>
      </c>
      <c r="H33" s="10">
        <v>10</v>
      </c>
      <c r="I33" s="10" t="s">
        <v>177</v>
      </c>
      <c r="J33" s="10">
        <v>1011020</v>
      </c>
      <c r="K33" s="10" t="s">
        <v>178</v>
      </c>
      <c r="L33" s="10">
        <v>11</v>
      </c>
      <c r="M33" s="10" t="s">
        <v>210</v>
      </c>
      <c r="N33" s="10" t="s">
        <v>211</v>
      </c>
      <c r="O33" s="10">
        <v>1011020</v>
      </c>
      <c r="P33" s="10" t="s">
        <v>326</v>
      </c>
      <c r="Q33" s="10" t="s">
        <v>256</v>
      </c>
      <c r="R33" s="10" t="s">
        <v>327</v>
      </c>
      <c r="S33" s="10" t="s">
        <v>328</v>
      </c>
      <c r="T33" s="10" t="s">
        <v>329</v>
      </c>
      <c r="U33" s="10" t="s">
        <v>330</v>
      </c>
    </row>
    <row r="34" spans="1:21" s="10" customFormat="1" x14ac:dyDescent="0.25">
      <c r="A34" s="42">
        <f t="shared" si="0"/>
        <v>30</v>
      </c>
      <c r="B34" s="28">
        <v>29674341</v>
      </c>
      <c r="C34" s="8">
        <v>190159</v>
      </c>
      <c r="D34" s="8" t="s">
        <v>106</v>
      </c>
      <c r="E34" s="9">
        <v>1485</v>
      </c>
      <c r="F34" s="11" t="s">
        <v>331</v>
      </c>
      <c r="G34" s="9"/>
      <c r="H34" s="10">
        <v>10</v>
      </c>
      <c r="I34" s="10" t="s">
        <v>177</v>
      </c>
      <c r="J34" s="10">
        <v>1059004</v>
      </c>
      <c r="K34" s="10" t="s">
        <v>178</v>
      </c>
      <c r="L34" s="10">
        <v>59</v>
      </c>
      <c r="M34" s="10" t="s">
        <v>225</v>
      </c>
      <c r="N34" s="10" t="s">
        <v>332</v>
      </c>
      <c r="O34" s="10">
        <v>1059004</v>
      </c>
      <c r="P34" s="10" t="s">
        <v>333</v>
      </c>
      <c r="Q34" s="10" t="s">
        <v>228</v>
      </c>
      <c r="R34" s="10" t="s">
        <v>213</v>
      </c>
      <c r="S34" s="10" t="s">
        <v>334</v>
      </c>
      <c r="T34" s="10" t="s">
        <v>335</v>
      </c>
      <c r="U34" s="10" t="s">
        <v>336</v>
      </c>
    </row>
    <row r="35" spans="1:21" s="10" customFormat="1" x14ac:dyDescent="0.25">
      <c r="A35" s="42">
        <f t="shared" si="0"/>
        <v>31</v>
      </c>
      <c r="B35" s="28">
        <v>31322549</v>
      </c>
      <c r="C35" s="8">
        <v>190169</v>
      </c>
      <c r="D35" s="8" t="s">
        <v>337</v>
      </c>
      <c r="E35" s="9">
        <v>1144</v>
      </c>
      <c r="F35" s="11" t="s">
        <v>338</v>
      </c>
      <c r="G35" s="9" t="s">
        <v>339</v>
      </c>
      <c r="H35" s="10">
        <v>10</v>
      </c>
      <c r="I35" s="10" t="s">
        <v>177</v>
      </c>
      <c r="J35" s="10">
        <v>1051001</v>
      </c>
      <c r="K35" s="10" t="s">
        <v>178</v>
      </c>
      <c r="L35" s="10">
        <v>51</v>
      </c>
      <c r="M35" s="10" t="s">
        <v>177</v>
      </c>
      <c r="N35" s="10" t="s">
        <v>177</v>
      </c>
      <c r="O35" s="10">
        <v>1051001</v>
      </c>
      <c r="P35" s="10" t="s">
        <v>378</v>
      </c>
      <c r="Q35" s="10" t="s">
        <v>378</v>
      </c>
      <c r="R35" s="10" t="s">
        <v>340</v>
      </c>
      <c r="S35" s="10" t="s">
        <v>341</v>
      </c>
      <c r="T35" s="10" t="s">
        <v>342</v>
      </c>
      <c r="U35" s="10" t="s">
        <v>343</v>
      </c>
    </row>
    <row r="36" spans="1:21" s="10" customFormat="1" x14ac:dyDescent="0.25">
      <c r="A36" s="42">
        <f t="shared" si="0"/>
        <v>32</v>
      </c>
      <c r="B36" s="28">
        <v>14704212</v>
      </c>
      <c r="C36" s="8">
        <v>190178</v>
      </c>
      <c r="D36" s="8" t="s">
        <v>163</v>
      </c>
      <c r="E36" s="9">
        <v>1412</v>
      </c>
      <c r="F36" s="11" t="s">
        <v>344</v>
      </c>
      <c r="G36" s="9" t="s">
        <v>345</v>
      </c>
      <c r="H36" s="10">
        <v>10</v>
      </c>
      <c r="I36" s="10" t="s">
        <v>177</v>
      </c>
      <c r="J36" s="10">
        <v>1021040</v>
      </c>
      <c r="K36" s="10" t="s">
        <v>178</v>
      </c>
      <c r="L36" s="10">
        <v>20</v>
      </c>
      <c r="M36" s="10" t="s">
        <v>187</v>
      </c>
      <c r="N36" s="10" t="s">
        <v>494</v>
      </c>
      <c r="O36" s="10">
        <v>1021040</v>
      </c>
      <c r="P36" s="10" t="s">
        <v>757</v>
      </c>
      <c r="Q36" s="10" t="s">
        <v>188</v>
      </c>
      <c r="R36" s="10" t="s">
        <v>347</v>
      </c>
      <c r="S36" s="10" t="s">
        <v>264</v>
      </c>
      <c r="T36" s="10" t="s">
        <v>215</v>
      </c>
      <c r="U36" s="10" t="s">
        <v>348</v>
      </c>
    </row>
    <row r="37" spans="1:21" s="10" customFormat="1" x14ac:dyDescent="0.25">
      <c r="A37" s="42">
        <f t="shared" si="0"/>
        <v>33</v>
      </c>
      <c r="B37" s="28">
        <v>46675868</v>
      </c>
      <c r="C37" s="8">
        <v>190186</v>
      </c>
      <c r="D37" s="8" t="s">
        <v>976</v>
      </c>
      <c r="E37" s="9"/>
      <c r="F37" s="11"/>
      <c r="G37" s="9"/>
      <c r="H37" s="10">
        <v>10</v>
      </c>
      <c r="I37" s="10" t="s">
        <v>177</v>
      </c>
      <c r="J37" s="10">
        <v>1040040</v>
      </c>
      <c r="K37" s="10" t="s">
        <v>548</v>
      </c>
      <c r="L37" s="10">
        <v>40</v>
      </c>
      <c r="M37" s="10" t="s">
        <v>232</v>
      </c>
      <c r="N37" s="10" t="s">
        <v>549</v>
      </c>
      <c r="O37" s="10">
        <v>1040040</v>
      </c>
      <c r="P37" s="10" t="s">
        <v>802</v>
      </c>
      <c r="Q37" s="10" t="s">
        <v>235</v>
      </c>
      <c r="R37" s="10" t="s">
        <v>1092</v>
      </c>
      <c r="S37" s="10" t="s">
        <v>367</v>
      </c>
      <c r="T37" s="10" t="s">
        <v>1118</v>
      </c>
      <c r="U37" s="10" t="s">
        <v>1013</v>
      </c>
    </row>
    <row r="38" spans="1:21" s="10" customFormat="1" x14ac:dyDescent="0.25">
      <c r="A38" s="42">
        <f t="shared" si="0"/>
        <v>34</v>
      </c>
      <c r="B38" s="28">
        <v>94477051</v>
      </c>
      <c r="C38" s="8">
        <v>190189</v>
      </c>
      <c r="D38" s="8" t="s">
        <v>158</v>
      </c>
      <c r="E38" s="9">
        <v>1481</v>
      </c>
      <c r="F38" s="11" t="s">
        <v>349</v>
      </c>
      <c r="G38" s="9" t="s">
        <v>350</v>
      </c>
      <c r="H38" s="10">
        <v>10</v>
      </c>
      <c r="I38" s="10" t="s">
        <v>177</v>
      </c>
      <c r="J38" s="10">
        <v>1021013</v>
      </c>
      <c r="K38" s="10" t="s">
        <v>178</v>
      </c>
      <c r="L38" s="10">
        <v>20</v>
      </c>
      <c r="M38" s="10" t="s">
        <v>187</v>
      </c>
      <c r="N38" s="10" t="s">
        <v>898</v>
      </c>
      <c r="O38" s="10">
        <v>1021013</v>
      </c>
      <c r="P38" s="10" t="s">
        <v>1033</v>
      </c>
      <c r="Q38" s="10" t="s">
        <v>188</v>
      </c>
      <c r="R38" s="10" t="s">
        <v>351</v>
      </c>
      <c r="S38" s="10" t="s">
        <v>352</v>
      </c>
      <c r="T38" s="10" t="s">
        <v>353</v>
      </c>
      <c r="U38" s="10" t="s">
        <v>354</v>
      </c>
    </row>
    <row r="39" spans="1:21" s="10" customFormat="1" x14ac:dyDescent="0.25">
      <c r="A39" s="42">
        <f t="shared" si="0"/>
        <v>35</v>
      </c>
      <c r="B39" s="28">
        <v>80191995</v>
      </c>
      <c r="C39" s="8">
        <v>190190</v>
      </c>
      <c r="D39" s="8" t="s">
        <v>166</v>
      </c>
      <c r="E39" s="9">
        <v>1360</v>
      </c>
      <c r="F39" s="11" t="s">
        <v>355</v>
      </c>
      <c r="G39" s="9" t="s">
        <v>356</v>
      </c>
      <c r="H39" s="10">
        <v>16</v>
      </c>
      <c r="I39" s="10" t="s">
        <v>1003</v>
      </c>
      <c r="J39" s="10">
        <v>1658000</v>
      </c>
      <c r="K39" s="10" t="s">
        <v>299</v>
      </c>
      <c r="L39" s="10">
        <v>58</v>
      </c>
      <c r="M39" s="10" t="s">
        <v>300</v>
      </c>
      <c r="N39" s="10" t="s">
        <v>300</v>
      </c>
      <c r="O39" s="10">
        <v>1658000</v>
      </c>
      <c r="P39" s="10" t="s">
        <v>420</v>
      </c>
      <c r="Q39" s="10" t="s">
        <v>239</v>
      </c>
      <c r="R39" s="10" t="s">
        <v>359</v>
      </c>
      <c r="S39" s="10" t="s">
        <v>309</v>
      </c>
      <c r="T39" s="10" t="s">
        <v>360</v>
      </c>
      <c r="U39" s="10" t="s">
        <v>361</v>
      </c>
    </row>
    <row r="40" spans="1:21" s="25" customFormat="1" hidden="1" outlineLevel="1" x14ac:dyDescent="0.25">
      <c r="A40" s="83"/>
      <c r="B40" s="84">
        <v>1144138022</v>
      </c>
      <c r="C40" s="85">
        <v>190202</v>
      </c>
      <c r="D40" s="85" t="s">
        <v>959</v>
      </c>
      <c r="E40" s="24">
        <v>1488</v>
      </c>
      <c r="F40" s="87" t="s">
        <v>960</v>
      </c>
      <c r="G40" s="24" t="s">
        <v>961</v>
      </c>
      <c r="H40" s="25">
        <v>10</v>
      </c>
      <c r="I40" s="25" t="s">
        <v>177</v>
      </c>
      <c r="J40" s="25">
        <v>1021038</v>
      </c>
      <c r="K40" s="25" t="s">
        <v>178</v>
      </c>
      <c r="L40" s="25">
        <v>20</v>
      </c>
      <c r="M40" s="25" t="s">
        <v>187</v>
      </c>
      <c r="N40" s="25" t="s">
        <v>898</v>
      </c>
      <c r="O40" s="25">
        <v>1021038</v>
      </c>
      <c r="P40" s="25" t="s">
        <v>707</v>
      </c>
      <c r="Q40" s="25" t="s">
        <v>188</v>
      </c>
      <c r="R40" s="25" t="s">
        <v>962</v>
      </c>
      <c r="S40" s="25" t="s">
        <v>385</v>
      </c>
      <c r="T40" s="25" t="s">
        <v>963</v>
      </c>
      <c r="U40" s="25" t="s">
        <v>1014</v>
      </c>
    </row>
    <row r="41" spans="1:21" s="10" customFormat="1" collapsed="1" x14ac:dyDescent="0.25">
      <c r="A41" s="42">
        <f>+A39+1</f>
        <v>36</v>
      </c>
      <c r="B41" s="28">
        <v>1113644663</v>
      </c>
      <c r="C41" s="8">
        <v>190255</v>
      </c>
      <c r="D41" s="8" t="s">
        <v>136</v>
      </c>
      <c r="E41" s="9">
        <v>1345</v>
      </c>
      <c r="F41" s="13"/>
      <c r="G41" s="9"/>
      <c r="H41" s="10">
        <v>10</v>
      </c>
      <c r="I41" s="10" t="s">
        <v>177</v>
      </c>
      <c r="J41" s="10">
        <v>1058011</v>
      </c>
      <c r="K41" s="10" t="s">
        <v>178</v>
      </c>
      <c r="L41" s="10">
        <v>58</v>
      </c>
      <c r="M41" s="10" t="s">
        <v>236</v>
      </c>
      <c r="N41" s="10" t="s">
        <v>285</v>
      </c>
      <c r="O41" s="10">
        <v>1058011</v>
      </c>
      <c r="P41" s="10" t="s">
        <v>286</v>
      </c>
      <c r="Q41" s="10" t="s">
        <v>239</v>
      </c>
      <c r="R41" s="10" t="s">
        <v>375</v>
      </c>
      <c r="S41" s="10" t="s">
        <v>374</v>
      </c>
      <c r="T41" s="10" t="s">
        <v>376</v>
      </c>
      <c r="U41" s="10" t="s">
        <v>377</v>
      </c>
    </row>
    <row r="42" spans="1:21" s="10" customFormat="1" x14ac:dyDescent="0.25">
      <c r="A42" s="42">
        <f>+A41+1</f>
        <v>37</v>
      </c>
      <c r="B42" s="28">
        <v>1113655573</v>
      </c>
      <c r="C42" s="8">
        <v>190442</v>
      </c>
      <c r="D42" s="8" t="s">
        <v>110</v>
      </c>
      <c r="E42" s="9"/>
      <c r="F42" s="13"/>
      <c r="G42" s="9"/>
      <c r="H42" s="10">
        <v>10</v>
      </c>
      <c r="I42" s="10" t="s">
        <v>177</v>
      </c>
      <c r="J42" s="10">
        <v>1010073</v>
      </c>
      <c r="K42" s="10" t="s">
        <v>178</v>
      </c>
      <c r="L42" s="10">
        <v>10</v>
      </c>
      <c r="M42" s="10" t="s">
        <v>179</v>
      </c>
      <c r="N42" s="10" t="s">
        <v>201</v>
      </c>
      <c r="O42" s="10">
        <v>1010073</v>
      </c>
      <c r="P42" s="10" t="s">
        <v>202</v>
      </c>
      <c r="Q42" s="10" t="s">
        <v>203</v>
      </c>
      <c r="R42" s="10" t="s">
        <v>196</v>
      </c>
      <c r="S42" s="10" t="s">
        <v>328</v>
      </c>
      <c r="T42" s="10" t="s">
        <v>387</v>
      </c>
      <c r="U42" s="10" t="s">
        <v>388</v>
      </c>
    </row>
    <row r="43" spans="1:21" s="10" customFormat="1" x14ac:dyDescent="0.25">
      <c r="A43" s="42">
        <f>+A42+1</f>
        <v>38</v>
      </c>
      <c r="B43" s="28">
        <v>87060138</v>
      </c>
      <c r="C43" s="8">
        <v>190453</v>
      </c>
      <c r="D43" s="8" t="s">
        <v>129</v>
      </c>
      <c r="E43" s="9">
        <v>1318</v>
      </c>
      <c r="F43" s="13"/>
      <c r="G43" s="9" t="s">
        <v>391</v>
      </c>
      <c r="H43" s="10">
        <v>10</v>
      </c>
      <c r="I43" s="10" t="s">
        <v>177</v>
      </c>
      <c r="J43" s="10">
        <v>1051001</v>
      </c>
      <c r="K43" s="10" t="s">
        <v>178</v>
      </c>
      <c r="L43" s="10">
        <v>51</v>
      </c>
      <c r="M43" s="10" t="s">
        <v>177</v>
      </c>
      <c r="N43" s="10" t="s">
        <v>177</v>
      </c>
      <c r="O43" s="10">
        <v>1051001</v>
      </c>
      <c r="P43" s="10" t="s">
        <v>378</v>
      </c>
      <c r="Q43" s="10" t="s">
        <v>378</v>
      </c>
      <c r="R43" s="10" t="s">
        <v>392</v>
      </c>
      <c r="S43" s="10" t="s">
        <v>230</v>
      </c>
      <c r="T43" s="10" t="s">
        <v>393</v>
      </c>
      <c r="U43" s="10" t="s">
        <v>394</v>
      </c>
    </row>
    <row r="44" spans="1:21" s="10" customFormat="1" x14ac:dyDescent="0.25">
      <c r="A44" s="42">
        <f t="shared" si="0"/>
        <v>39</v>
      </c>
      <c r="B44" s="28">
        <v>1115064779</v>
      </c>
      <c r="C44" s="8">
        <v>190457</v>
      </c>
      <c r="D44" s="8" t="s">
        <v>120</v>
      </c>
      <c r="E44" s="9"/>
      <c r="F44" s="11" t="s">
        <v>395</v>
      </c>
      <c r="G44" s="9" t="s">
        <v>396</v>
      </c>
      <c r="H44" s="10">
        <v>10</v>
      </c>
      <c r="I44" s="10" t="s">
        <v>177</v>
      </c>
      <c r="J44" s="10">
        <v>1058001</v>
      </c>
      <c r="K44" s="10" t="s">
        <v>178</v>
      </c>
      <c r="L44" s="10">
        <v>58</v>
      </c>
      <c r="M44" s="10" t="s">
        <v>236</v>
      </c>
      <c r="N44" s="10" t="s">
        <v>357</v>
      </c>
      <c r="O44" s="10">
        <v>1058001</v>
      </c>
      <c r="P44" s="10" t="s">
        <v>358</v>
      </c>
      <c r="Q44" s="10" t="s">
        <v>239</v>
      </c>
      <c r="R44" s="10" t="s">
        <v>351</v>
      </c>
      <c r="S44" s="10" t="s">
        <v>397</v>
      </c>
      <c r="T44" s="10" t="s">
        <v>398</v>
      </c>
      <c r="U44" s="10" t="s">
        <v>399</v>
      </c>
    </row>
    <row r="45" spans="1:21" s="10" customFormat="1" x14ac:dyDescent="0.25">
      <c r="A45" s="42">
        <f>+A44+1</f>
        <v>40</v>
      </c>
      <c r="B45" s="28">
        <v>29683483</v>
      </c>
      <c r="C45" s="8">
        <v>190469</v>
      </c>
      <c r="D45" s="14" t="s">
        <v>114</v>
      </c>
      <c r="E45" s="15"/>
      <c r="F45" s="16"/>
      <c r="G45" s="15" t="s">
        <v>408</v>
      </c>
      <c r="H45" s="10">
        <v>10</v>
      </c>
      <c r="I45" s="10" t="s">
        <v>177</v>
      </c>
      <c r="J45" s="10">
        <v>1020000</v>
      </c>
      <c r="K45" s="10" t="s">
        <v>178</v>
      </c>
      <c r="L45" s="10">
        <v>20</v>
      </c>
      <c r="M45" s="10" t="s">
        <v>187</v>
      </c>
      <c r="N45" s="10" t="s">
        <v>187</v>
      </c>
      <c r="O45" s="10">
        <v>1020000</v>
      </c>
      <c r="P45" s="10" t="s">
        <v>757</v>
      </c>
      <c r="Q45" s="10" t="s">
        <v>188</v>
      </c>
      <c r="R45" s="10" t="s">
        <v>341</v>
      </c>
      <c r="S45" s="10" t="s">
        <v>182</v>
      </c>
      <c r="T45" s="10" t="s">
        <v>409</v>
      </c>
      <c r="U45" s="10" t="s">
        <v>410</v>
      </c>
    </row>
    <row r="46" spans="1:21" s="10" customFormat="1" x14ac:dyDescent="0.25">
      <c r="A46" s="42">
        <f t="shared" ref="A46:A47" si="1">+A45+1</f>
        <v>41</v>
      </c>
      <c r="B46" s="28">
        <v>1144027183</v>
      </c>
      <c r="C46" s="8">
        <v>190471</v>
      </c>
      <c r="D46" s="14" t="s">
        <v>878</v>
      </c>
      <c r="E46" s="15">
        <v>1593</v>
      </c>
      <c r="F46" s="16" t="s">
        <v>879</v>
      </c>
      <c r="G46" s="15" t="s">
        <v>880</v>
      </c>
      <c r="H46" s="10">
        <v>10</v>
      </c>
      <c r="I46" s="10" t="s">
        <v>177</v>
      </c>
      <c r="J46" s="10">
        <v>1011001</v>
      </c>
      <c r="K46" s="10" t="s">
        <v>178</v>
      </c>
      <c r="L46" s="10">
        <v>11</v>
      </c>
      <c r="M46" s="10" t="s">
        <v>210</v>
      </c>
      <c r="N46" s="10" t="s">
        <v>896</v>
      </c>
      <c r="O46" s="10">
        <v>1011001</v>
      </c>
      <c r="P46" s="10" t="s">
        <v>506</v>
      </c>
      <c r="Q46" s="10" t="s">
        <v>256</v>
      </c>
      <c r="R46" s="10" t="s">
        <v>887</v>
      </c>
      <c r="S46" s="10" t="s">
        <v>888</v>
      </c>
      <c r="T46" s="10" t="s">
        <v>889</v>
      </c>
      <c r="U46" s="10" t="s">
        <v>886</v>
      </c>
    </row>
    <row r="47" spans="1:21" s="10" customFormat="1" x14ac:dyDescent="0.25">
      <c r="A47" s="42">
        <f t="shared" si="1"/>
        <v>42</v>
      </c>
      <c r="B47" s="28">
        <v>29661389</v>
      </c>
      <c r="C47" s="8">
        <v>190475</v>
      </c>
      <c r="D47" s="8" t="s">
        <v>127</v>
      </c>
      <c r="E47" s="9">
        <v>1208</v>
      </c>
      <c r="F47" s="13"/>
      <c r="G47" s="9"/>
      <c r="H47" s="10">
        <v>10</v>
      </c>
      <c r="I47" s="10" t="s">
        <v>177</v>
      </c>
      <c r="J47" s="10">
        <v>1058002</v>
      </c>
      <c r="K47" s="10" t="s">
        <v>178</v>
      </c>
      <c r="L47" s="10">
        <v>58</v>
      </c>
      <c r="M47" s="10" t="s">
        <v>236</v>
      </c>
      <c r="N47" s="10" t="s">
        <v>266</v>
      </c>
      <c r="O47" s="10">
        <v>1058002</v>
      </c>
      <c r="P47" s="10" t="s">
        <v>267</v>
      </c>
      <c r="Q47" s="10" t="s">
        <v>239</v>
      </c>
      <c r="R47" s="10" t="s">
        <v>213</v>
      </c>
      <c r="S47" s="10" t="s">
        <v>274</v>
      </c>
      <c r="T47" s="10" t="s">
        <v>412</v>
      </c>
      <c r="U47" s="10" t="s">
        <v>413</v>
      </c>
    </row>
    <row r="48" spans="1:21" s="10" customFormat="1" x14ac:dyDescent="0.25">
      <c r="A48" s="42">
        <f t="shared" si="0"/>
        <v>43</v>
      </c>
      <c r="B48" s="28">
        <v>86058677</v>
      </c>
      <c r="C48" s="8">
        <v>190479</v>
      </c>
      <c r="D48" s="8" t="s">
        <v>128</v>
      </c>
      <c r="E48" s="9">
        <v>2354</v>
      </c>
      <c r="F48" s="11" t="s">
        <v>415</v>
      </c>
      <c r="G48" s="9" t="s">
        <v>416</v>
      </c>
      <c r="H48" s="10">
        <v>20</v>
      </c>
      <c r="I48" s="10" t="s">
        <v>363</v>
      </c>
      <c r="J48" s="10">
        <v>2057000</v>
      </c>
      <c r="K48" s="10" t="s">
        <v>364</v>
      </c>
      <c r="L48" s="10">
        <v>57</v>
      </c>
      <c r="M48" s="10" t="s">
        <v>365</v>
      </c>
      <c r="N48" s="10" t="s">
        <v>365</v>
      </c>
      <c r="O48" s="10">
        <v>2057000</v>
      </c>
      <c r="P48" s="10" t="s">
        <v>366</v>
      </c>
      <c r="Q48" s="10" t="s">
        <v>263</v>
      </c>
      <c r="R48" s="10" t="s">
        <v>417</v>
      </c>
      <c r="S48" s="10" t="s">
        <v>411</v>
      </c>
      <c r="T48" s="10" t="s">
        <v>418</v>
      </c>
      <c r="U48" s="10" t="s">
        <v>419</v>
      </c>
    </row>
    <row r="49" spans="1:21" s="10" customFormat="1" x14ac:dyDescent="0.25">
      <c r="A49" s="42">
        <f t="shared" si="0"/>
        <v>44</v>
      </c>
      <c r="B49" s="28">
        <v>66924725</v>
      </c>
      <c r="C49" s="8">
        <v>190492</v>
      </c>
      <c r="D49" s="8" t="s">
        <v>115</v>
      </c>
      <c r="E49" s="9"/>
      <c r="F49" s="13"/>
      <c r="G49" s="9"/>
      <c r="H49" s="10">
        <v>10</v>
      </c>
      <c r="I49" s="10" t="s">
        <v>177</v>
      </c>
      <c r="J49" s="10">
        <v>1011001</v>
      </c>
      <c r="K49" s="10" t="s">
        <v>178</v>
      </c>
      <c r="L49" s="10">
        <v>11</v>
      </c>
      <c r="M49" s="10" t="s">
        <v>210</v>
      </c>
      <c r="N49" s="10" t="s">
        <v>896</v>
      </c>
      <c r="O49" s="10">
        <v>1011001</v>
      </c>
      <c r="P49" s="10" t="s">
        <v>506</v>
      </c>
      <c r="Q49" s="10" t="s">
        <v>256</v>
      </c>
      <c r="R49" s="10" t="s">
        <v>422</v>
      </c>
      <c r="S49" s="10" t="s">
        <v>423</v>
      </c>
      <c r="T49" s="10" t="s">
        <v>424</v>
      </c>
      <c r="U49" s="10" t="s">
        <v>425</v>
      </c>
    </row>
    <row r="50" spans="1:21" s="10" customFormat="1" x14ac:dyDescent="0.25">
      <c r="A50" s="42">
        <f t="shared" si="0"/>
        <v>45</v>
      </c>
      <c r="B50" s="28">
        <v>75104728</v>
      </c>
      <c r="C50" s="8">
        <v>190507</v>
      </c>
      <c r="D50" s="8" t="s">
        <v>131</v>
      </c>
      <c r="E50" s="9">
        <v>1625</v>
      </c>
      <c r="F50" s="11" t="s">
        <v>426</v>
      </c>
      <c r="G50" s="9" t="s">
        <v>427</v>
      </c>
      <c r="H50" s="10">
        <v>10</v>
      </c>
      <c r="I50" s="10" t="s">
        <v>177</v>
      </c>
      <c r="J50" s="10">
        <v>1010002</v>
      </c>
      <c r="K50" s="10" t="s">
        <v>178</v>
      </c>
      <c r="L50" s="10">
        <v>10</v>
      </c>
      <c r="M50" s="10" t="s">
        <v>179</v>
      </c>
      <c r="N50" s="10" t="s">
        <v>179</v>
      </c>
      <c r="O50" s="10">
        <v>1010002</v>
      </c>
      <c r="P50" s="10" t="s">
        <v>180</v>
      </c>
      <c r="Q50" s="10" t="s">
        <v>203</v>
      </c>
      <c r="R50" s="10" t="s">
        <v>428</v>
      </c>
      <c r="S50" s="10" t="s">
        <v>429</v>
      </c>
      <c r="T50" s="10" t="s">
        <v>430</v>
      </c>
      <c r="U50" s="10" t="s">
        <v>431</v>
      </c>
    </row>
    <row r="51" spans="1:21" s="10" customFormat="1" x14ac:dyDescent="0.25">
      <c r="A51" s="42">
        <f t="shared" si="0"/>
        <v>46</v>
      </c>
      <c r="B51" s="28">
        <v>31577348</v>
      </c>
      <c r="C51" s="8">
        <v>190509</v>
      </c>
      <c r="D51" s="8" t="s">
        <v>989</v>
      </c>
      <c r="E51" s="9"/>
      <c r="F51" s="11"/>
      <c r="G51" s="9"/>
      <c r="H51" s="10">
        <v>10</v>
      </c>
      <c r="I51" s="10" t="s">
        <v>177</v>
      </c>
      <c r="J51" s="10">
        <v>1010073</v>
      </c>
      <c r="K51" s="10" t="s">
        <v>178</v>
      </c>
      <c r="L51" s="10">
        <v>10</v>
      </c>
      <c r="M51" s="10" t="s">
        <v>179</v>
      </c>
      <c r="N51" s="10" t="s">
        <v>201</v>
      </c>
      <c r="O51" s="10">
        <v>1010073</v>
      </c>
      <c r="P51" s="10" t="s">
        <v>202</v>
      </c>
      <c r="Q51" s="10" t="s">
        <v>203</v>
      </c>
      <c r="R51" s="10" t="s">
        <v>392</v>
      </c>
      <c r="S51" s="10" t="s">
        <v>1102</v>
      </c>
      <c r="T51" s="10" t="s">
        <v>1106</v>
      </c>
      <c r="U51" s="10" t="s">
        <v>1015</v>
      </c>
    </row>
    <row r="52" spans="1:21" s="10" customFormat="1" x14ac:dyDescent="0.25">
      <c r="A52" s="42">
        <f t="shared" si="0"/>
        <v>47</v>
      </c>
      <c r="B52" s="28">
        <v>1121839172</v>
      </c>
      <c r="C52" s="8">
        <v>190510</v>
      </c>
      <c r="D52" s="8" t="s">
        <v>159</v>
      </c>
      <c r="E52" s="9"/>
      <c r="F52" s="13"/>
      <c r="G52" s="9"/>
      <c r="H52" s="10">
        <v>20</v>
      </c>
      <c r="I52" s="10" t="s">
        <v>363</v>
      </c>
      <c r="J52" s="10">
        <v>2059004</v>
      </c>
      <c r="K52" s="10" t="s">
        <v>364</v>
      </c>
      <c r="L52" s="10">
        <v>59</v>
      </c>
      <c r="M52" s="10" t="s">
        <v>365</v>
      </c>
      <c r="N52" s="10" t="s">
        <v>365</v>
      </c>
      <c r="O52" s="10">
        <v>2059004</v>
      </c>
      <c r="P52" s="10" t="s">
        <v>432</v>
      </c>
      <c r="Q52" s="10" t="s">
        <v>228</v>
      </c>
      <c r="R52" s="10" t="s">
        <v>433</v>
      </c>
      <c r="S52" s="10" t="s">
        <v>434</v>
      </c>
      <c r="T52" s="10" t="s">
        <v>435</v>
      </c>
      <c r="U52" s="10" t="s">
        <v>436</v>
      </c>
    </row>
    <row r="53" spans="1:21" s="10" customFormat="1" x14ac:dyDescent="0.25">
      <c r="A53" s="42">
        <f t="shared" si="0"/>
        <v>48</v>
      </c>
      <c r="B53" s="28">
        <v>1151940506</v>
      </c>
      <c r="C53" s="8">
        <v>190511</v>
      </c>
      <c r="D53" s="8" t="s">
        <v>142</v>
      </c>
      <c r="E53" s="9"/>
      <c r="F53" s="11" t="s">
        <v>437</v>
      </c>
      <c r="G53" s="9" t="s">
        <v>438</v>
      </c>
      <c r="H53" s="10">
        <v>10</v>
      </c>
      <c r="I53" s="10" t="s">
        <v>177</v>
      </c>
      <c r="J53" s="10">
        <v>1058001</v>
      </c>
      <c r="K53" s="10" t="s">
        <v>178</v>
      </c>
      <c r="L53" s="10">
        <v>58</v>
      </c>
      <c r="M53" s="10" t="s">
        <v>236</v>
      </c>
      <c r="N53" s="10" t="s">
        <v>357</v>
      </c>
      <c r="O53" s="10">
        <v>1058001</v>
      </c>
      <c r="P53" s="10" t="s">
        <v>358</v>
      </c>
      <c r="Q53" s="10" t="s">
        <v>239</v>
      </c>
      <c r="R53" s="10" t="s">
        <v>230</v>
      </c>
      <c r="S53" s="10" t="s">
        <v>439</v>
      </c>
      <c r="T53" s="10" t="s">
        <v>440</v>
      </c>
      <c r="U53" s="10" t="s">
        <v>441</v>
      </c>
    </row>
    <row r="54" spans="1:21" s="25" customFormat="1" hidden="1" outlineLevel="1" x14ac:dyDescent="0.25">
      <c r="A54" s="83"/>
      <c r="B54" s="84">
        <v>14695981</v>
      </c>
      <c r="C54" s="85">
        <v>190515</v>
      </c>
      <c r="D54" s="85" t="s">
        <v>122</v>
      </c>
      <c r="E54" s="24">
        <v>1207</v>
      </c>
      <c r="F54" s="87" t="s">
        <v>442</v>
      </c>
      <c r="G54" s="24" t="s">
        <v>443</v>
      </c>
      <c r="H54" s="25">
        <v>10</v>
      </c>
      <c r="I54" s="25" t="s">
        <v>177</v>
      </c>
      <c r="J54" s="25">
        <v>1010073</v>
      </c>
      <c r="K54" s="25" t="s">
        <v>178</v>
      </c>
      <c r="L54" s="25">
        <v>10</v>
      </c>
      <c r="M54" s="25" t="s">
        <v>179</v>
      </c>
      <c r="N54" s="25" t="s">
        <v>201</v>
      </c>
      <c r="O54" s="25">
        <v>1010073</v>
      </c>
      <c r="P54" s="25" t="s">
        <v>202</v>
      </c>
      <c r="Q54" s="25" t="s">
        <v>203</v>
      </c>
      <c r="R54" s="25" t="s">
        <v>444</v>
      </c>
      <c r="S54" s="25" t="s">
        <v>245</v>
      </c>
      <c r="T54" s="25" t="s">
        <v>445</v>
      </c>
      <c r="U54" s="25" t="s">
        <v>446</v>
      </c>
    </row>
    <row r="55" spans="1:21" s="10" customFormat="1" collapsed="1" x14ac:dyDescent="0.25">
      <c r="A55" s="42">
        <f>+A53+1</f>
        <v>49</v>
      </c>
      <c r="B55" s="28">
        <v>1130621923</v>
      </c>
      <c r="C55" s="8">
        <v>190532</v>
      </c>
      <c r="D55" s="8" t="s">
        <v>160</v>
      </c>
      <c r="E55" s="9">
        <v>1287</v>
      </c>
      <c r="F55" s="11" t="s">
        <v>449</v>
      </c>
      <c r="G55" s="9" t="s">
        <v>450</v>
      </c>
      <c r="H55" s="10">
        <v>10</v>
      </c>
      <c r="I55" s="10" t="s">
        <v>177</v>
      </c>
      <c r="J55" s="10">
        <v>1053000</v>
      </c>
      <c r="K55" s="10" t="s">
        <v>178</v>
      </c>
      <c r="L55" s="10">
        <v>53</v>
      </c>
      <c r="M55" s="10" t="s">
        <v>278</v>
      </c>
      <c r="N55" s="10" t="s">
        <v>279</v>
      </c>
      <c r="O55" s="10">
        <v>1053000</v>
      </c>
      <c r="P55" s="10" t="s">
        <v>280</v>
      </c>
      <c r="Q55" s="10" t="s">
        <v>280</v>
      </c>
      <c r="R55" s="10" t="s">
        <v>451</v>
      </c>
      <c r="S55" s="10" t="s">
        <v>452</v>
      </c>
      <c r="T55" s="10" t="s">
        <v>453</v>
      </c>
      <c r="U55" s="10" t="s">
        <v>454</v>
      </c>
    </row>
    <row r="56" spans="1:21" s="25" customFormat="1" hidden="1" outlineLevel="1" x14ac:dyDescent="0.25">
      <c r="A56" s="83"/>
      <c r="B56" s="84">
        <v>1017134568</v>
      </c>
      <c r="C56" s="85">
        <v>190543</v>
      </c>
      <c r="D56" s="85" t="s">
        <v>132</v>
      </c>
      <c r="E56" s="24">
        <v>1314</v>
      </c>
      <c r="F56" s="87" t="s">
        <v>456</v>
      </c>
      <c r="G56" s="24" t="s">
        <v>457</v>
      </c>
      <c r="H56" s="25">
        <v>10</v>
      </c>
      <c r="I56" s="25" t="s">
        <v>177</v>
      </c>
      <c r="J56" s="25">
        <v>1010073</v>
      </c>
      <c r="K56" s="25" t="s">
        <v>178</v>
      </c>
      <c r="L56" s="25">
        <v>10</v>
      </c>
      <c r="M56" s="25" t="s">
        <v>179</v>
      </c>
      <c r="N56" s="25" t="s">
        <v>201</v>
      </c>
      <c r="O56" s="25">
        <v>1010073</v>
      </c>
      <c r="P56" s="25" t="s">
        <v>202</v>
      </c>
      <c r="Q56" s="25" t="s">
        <v>203</v>
      </c>
      <c r="R56" s="25" t="s">
        <v>316</v>
      </c>
      <c r="S56" s="25" t="s">
        <v>458</v>
      </c>
      <c r="T56" s="25" t="s">
        <v>459</v>
      </c>
      <c r="U56" s="25" t="s">
        <v>460</v>
      </c>
    </row>
    <row r="57" spans="1:21" s="25" customFormat="1" hidden="1" outlineLevel="1" x14ac:dyDescent="0.25">
      <c r="A57" s="83"/>
      <c r="B57" s="84">
        <v>1113653402</v>
      </c>
      <c r="C57" s="85">
        <v>190561</v>
      </c>
      <c r="D57" s="85" t="s">
        <v>1000</v>
      </c>
      <c r="E57" s="24"/>
      <c r="F57" s="87"/>
      <c r="G57" s="24"/>
      <c r="H57" s="25">
        <v>10</v>
      </c>
      <c r="I57" s="25" t="s">
        <v>177</v>
      </c>
      <c r="J57" s="25">
        <v>1010082</v>
      </c>
      <c r="K57" s="25" t="s">
        <v>178</v>
      </c>
      <c r="L57" s="25">
        <v>10</v>
      </c>
      <c r="M57" s="25" t="s">
        <v>179</v>
      </c>
      <c r="N57" s="25" t="s">
        <v>1037</v>
      </c>
      <c r="O57" s="25">
        <v>1010082</v>
      </c>
      <c r="P57" s="25" t="s">
        <v>1032</v>
      </c>
      <c r="Q57" s="25" t="s">
        <v>203</v>
      </c>
      <c r="R57" s="25" t="s">
        <v>1093</v>
      </c>
      <c r="S57" s="25" t="s">
        <v>196</v>
      </c>
      <c r="T57" s="25" t="s">
        <v>1107</v>
      </c>
      <c r="U57" s="25" t="s">
        <v>1036</v>
      </c>
    </row>
    <row r="58" spans="1:21" s="10" customFormat="1" collapsed="1" x14ac:dyDescent="0.25">
      <c r="A58" s="42">
        <f>+A55+1</f>
        <v>50</v>
      </c>
      <c r="B58" s="28">
        <v>1062275446</v>
      </c>
      <c r="C58" s="8">
        <v>190565</v>
      </c>
      <c r="D58" s="8" t="s">
        <v>141</v>
      </c>
      <c r="E58" s="9">
        <v>1411</v>
      </c>
      <c r="F58" s="11" t="s">
        <v>461</v>
      </c>
      <c r="G58" s="9" t="s">
        <v>462</v>
      </c>
      <c r="H58" s="10">
        <v>10</v>
      </c>
      <c r="I58" s="10" t="s">
        <v>177</v>
      </c>
      <c r="J58" s="10">
        <v>1040042</v>
      </c>
      <c r="K58" s="10" t="s">
        <v>178</v>
      </c>
      <c r="L58" s="10">
        <v>40</v>
      </c>
      <c r="M58" s="10" t="s">
        <v>232</v>
      </c>
      <c r="N58" s="10" t="s">
        <v>232</v>
      </c>
      <c r="O58" s="10">
        <v>1040042</v>
      </c>
      <c r="P58" s="10" t="s">
        <v>1035</v>
      </c>
      <c r="Q58" s="10" t="s">
        <v>235</v>
      </c>
      <c r="R58" s="10" t="s">
        <v>463</v>
      </c>
      <c r="S58" s="10" t="s">
        <v>464</v>
      </c>
      <c r="T58" s="10" t="s">
        <v>465</v>
      </c>
      <c r="U58" s="10" t="s">
        <v>466</v>
      </c>
    </row>
    <row r="59" spans="1:21" s="10" customFormat="1" x14ac:dyDescent="0.25">
      <c r="A59" s="42">
        <f t="shared" si="0"/>
        <v>51</v>
      </c>
      <c r="B59" s="28">
        <v>1113652029</v>
      </c>
      <c r="C59" s="8">
        <v>190574</v>
      </c>
      <c r="D59" s="8" t="s">
        <v>139</v>
      </c>
      <c r="E59" s="9">
        <v>1384</v>
      </c>
      <c r="F59" s="11" t="s">
        <v>468</v>
      </c>
      <c r="G59" s="9"/>
      <c r="H59" s="10">
        <v>10</v>
      </c>
      <c r="I59" s="10" t="s">
        <v>177</v>
      </c>
      <c r="J59" s="10">
        <v>1058003</v>
      </c>
      <c r="K59" s="10" t="s">
        <v>178</v>
      </c>
      <c r="L59" s="10">
        <v>58</v>
      </c>
      <c r="M59" s="10" t="s">
        <v>236</v>
      </c>
      <c r="N59" s="10" t="s">
        <v>382</v>
      </c>
      <c r="O59" s="10">
        <v>1058003</v>
      </c>
      <c r="P59" s="10" t="s">
        <v>383</v>
      </c>
      <c r="Q59" s="10" t="s">
        <v>239</v>
      </c>
      <c r="R59" s="10" t="s">
        <v>385</v>
      </c>
      <c r="S59" s="10" t="s">
        <v>245</v>
      </c>
      <c r="T59" s="10" t="s">
        <v>469</v>
      </c>
      <c r="U59" s="10" t="s">
        <v>470</v>
      </c>
    </row>
    <row r="60" spans="1:21" s="10" customFormat="1" x14ac:dyDescent="0.25">
      <c r="A60" s="42">
        <f t="shared" si="0"/>
        <v>52</v>
      </c>
      <c r="B60" s="28">
        <v>29686659</v>
      </c>
      <c r="C60" s="8">
        <v>190586</v>
      </c>
      <c r="D60" s="8" t="s">
        <v>150</v>
      </c>
      <c r="E60" s="9">
        <v>1345</v>
      </c>
      <c r="F60" s="11" t="s">
        <v>473</v>
      </c>
      <c r="G60" s="9" t="s">
        <v>474</v>
      </c>
      <c r="H60" s="10">
        <v>10</v>
      </c>
      <c r="I60" s="10" t="s">
        <v>177</v>
      </c>
      <c r="J60" s="10">
        <v>1058011</v>
      </c>
      <c r="K60" s="10" t="s">
        <v>178</v>
      </c>
      <c r="L60" s="10">
        <v>58</v>
      </c>
      <c r="M60" s="10" t="s">
        <v>236</v>
      </c>
      <c r="N60" s="10" t="s">
        <v>285</v>
      </c>
      <c r="O60" s="10">
        <v>1058011</v>
      </c>
      <c r="P60" s="10" t="s">
        <v>286</v>
      </c>
      <c r="Q60" s="10" t="s">
        <v>239</v>
      </c>
      <c r="R60" s="10" t="s">
        <v>181</v>
      </c>
      <c r="S60" s="10" t="s">
        <v>475</v>
      </c>
      <c r="T60" s="10" t="s">
        <v>476</v>
      </c>
      <c r="U60" s="10" t="s">
        <v>477</v>
      </c>
    </row>
    <row r="61" spans="1:21" s="10" customFormat="1" x14ac:dyDescent="0.25">
      <c r="A61" s="42">
        <f t="shared" si="0"/>
        <v>53</v>
      </c>
      <c r="B61" s="28">
        <v>1144047327</v>
      </c>
      <c r="C61" s="8">
        <v>190595</v>
      </c>
      <c r="D61" s="8" t="s">
        <v>161</v>
      </c>
      <c r="E61" s="9">
        <v>1134</v>
      </c>
      <c r="F61" s="11" t="s">
        <v>478</v>
      </c>
      <c r="G61" s="9" t="s">
        <v>479</v>
      </c>
      <c r="H61" s="10">
        <v>16</v>
      </c>
      <c r="I61" s="10" t="s">
        <v>1003</v>
      </c>
      <c r="J61" s="10">
        <v>1651000</v>
      </c>
      <c r="K61" s="10" t="s">
        <v>299</v>
      </c>
      <c r="L61" s="10">
        <v>51</v>
      </c>
      <c r="M61" s="10" t="s">
        <v>300</v>
      </c>
      <c r="N61" s="10" t="s">
        <v>300</v>
      </c>
      <c r="O61" s="10">
        <v>1651000</v>
      </c>
      <c r="P61" s="10" t="s">
        <v>301</v>
      </c>
      <c r="Q61" s="10" t="s">
        <v>302</v>
      </c>
      <c r="R61" s="10" t="s">
        <v>480</v>
      </c>
      <c r="S61" s="10" t="s">
        <v>481</v>
      </c>
      <c r="T61" s="10" t="s">
        <v>482</v>
      </c>
      <c r="U61" s="10" t="s">
        <v>483</v>
      </c>
    </row>
    <row r="62" spans="1:21" s="10" customFormat="1" x14ac:dyDescent="0.25">
      <c r="A62" s="42">
        <f t="shared" si="0"/>
        <v>54</v>
      </c>
      <c r="B62" s="28">
        <v>14799572</v>
      </c>
      <c r="C62" s="8">
        <v>190601</v>
      </c>
      <c r="D62" s="8" t="s">
        <v>145</v>
      </c>
      <c r="E62" s="9">
        <v>1248</v>
      </c>
      <c r="F62" s="11" t="s">
        <v>485</v>
      </c>
      <c r="G62" s="9" t="s">
        <v>486</v>
      </c>
      <c r="H62" s="10">
        <v>10</v>
      </c>
      <c r="I62" s="10" t="s">
        <v>177</v>
      </c>
      <c r="J62" s="10">
        <v>1057000</v>
      </c>
      <c r="K62" s="10" t="s">
        <v>178</v>
      </c>
      <c r="L62" s="10">
        <v>58</v>
      </c>
      <c r="M62" s="10" t="s">
        <v>261</v>
      </c>
      <c r="N62" s="10" t="s">
        <v>261</v>
      </c>
      <c r="O62" s="10">
        <v>1057000</v>
      </c>
      <c r="P62" s="10" t="s">
        <v>262</v>
      </c>
      <c r="Q62" s="10" t="s">
        <v>263</v>
      </c>
      <c r="R62" s="10" t="s">
        <v>487</v>
      </c>
      <c r="S62" s="10" t="s">
        <v>488</v>
      </c>
      <c r="T62" s="10" t="s">
        <v>489</v>
      </c>
      <c r="U62" s="10" t="s">
        <v>490</v>
      </c>
    </row>
    <row r="63" spans="1:21" s="25" customFormat="1" hidden="1" outlineLevel="1" x14ac:dyDescent="0.25">
      <c r="A63" s="83"/>
      <c r="B63" s="84">
        <v>1113651213</v>
      </c>
      <c r="C63" s="85">
        <v>190605</v>
      </c>
      <c r="D63" s="85" t="s">
        <v>990</v>
      </c>
      <c r="E63" s="24"/>
      <c r="F63" s="87"/>
      <c r="G63" s="24"/>
      <c r="H63" s="25">
        <v>10</v>
      </c>
      <c r="I63" s="25" t="s">
        <v>177</v>
      </c>
      <c r="J63" s="25">
        <v>1011022</v>
      </c>
      <c r="K63" s="25" t="s">
        <v>178</v>
      </c>
      <c r="L63" s="25">
        <v>11</v>
      </c>
      <c r="M63" s="25" t="s">
        <v>210</v>
      </c>
      <c r="N63" s="25" t="s">
        <v>211</v>
      </c>
      <c r="O63" s="25">
        <v>1011022</v>
      </c>
      <c r="P63" s="25" t="s">
        <v>1031</v>
      </c>
      <c r="Q63" s="25" t="s">
        <v>256</v>
      </c>
      <c r="R63" s="25" t="s">
        <v>1094</v>
      </c>
      <c r="S63" s="25" t="s">
        <v>779</v>
      </c>
      <c r="T63" s="25" t="s">
        <v>1122</v>
      </c>
      <c r="U63" s="25" t="s">
        <v>1016</v>
      </c>
    </row>
    <row r="64" spans="1:21" s="25" customFormat="1" hidden="1" outlineLevel="1" x14ac:dyDescent="0.25">
      <c r="A64" s="83"/>
      <c r="B64" s="84">
        <v>14676544</v>
      </c>
      <c r="C64" s="85">
        <v>190613</v>
      </c>
      <c r="D64" s="85" t="s">
        <v>1076</v>
      </c>
      <c r="E64" s="24">
        <v>1280</v>
      </c>
      <c r="F64" s="87" t="s">
        <v>1084</v>
      </c>
      <c r="G64" s="24" t="s">
        <v>1085</v>
      </c>
      <c r="H64" s="25">
        <v>10</v>
      </c>
      <c r="I64" s="25" t="s">
        <v>177</v>
      </c>
      <c r="J64" s="25">
        <v>1152000</v>
      </c>
      <c r="K64" s="25" t="s">
        <v>178</v>
      </c>
      <c r="L64" s="25">
        <v>11</v>
      </c>
      <c r="M64" s="25" t="s">
        <v>210</v>
      </c>
      <c r="R64" s="25" t="s">
        <v>1156</v>
      </c>
      <c r="S64" s="25" t="s">
        <v>1159</v>
      </c>
      <c r="T64" s="25" t="s">
        <v>1163</v>
      </c>
    </row>
    <row r="65" spans="1:21" s="10" customFormat="1" collapsed="1" x14ac:dyDescent="0.25">
      <c r="A65" s="42">
        <f>+A62+1</f>
        <v>55</v>
      </c>
      <c r="B65" s="28">
        <v>29116644</v>
      </c>
      <c r="C65" s="8">
        <v>190617</v>
      </c>
      <c r="D65" s="8" t="s">
        <v>144</v>
      </c>
      <c r="E65" s="9">
        <v>1628</v>
      </c>
      <c r="F65" s="11" t="s">
        <v>495</v>
      </c>
      <c r="G65" s="9" t="s">
        <v>496</v>
      </c>
      <c r="H65" s="10">
        <v>10</v>
      </c>
      <c r="I65" s="10" t="s">
        <v>177</v>
      </c>
      <c r="J65" s="10">
        <v>1059013</v>
      </c>
      <c r="K65" s="10" t="s">
        <v>178</v>
      </c>
      <c r="L65" s="10">
        <v>59</v>
      </c>
      <c r="M65" s="10" t="s">
        <v>225</v>
      </c>
      <c r="N65" s="10" t="s">
        <v>677</v>
      </c>
      <c r="O65" s="10">
        <v>1059013</v>
      </c>
      <c r="P65" s="10" t="s">
        <v>900</v>
      </c>
      <c r="Q65" s="10" t="s">
        <v>228</v>
      </c>
      <c r="R65" s="10" t="s">
        <v>497</v>
      </c>
      <c r="S65" s="10" t="s">
        <v>362</v>
      </c>
      <c r="T65" s="10" t="s">
        <v>498</v>
      </c>
      <c r="U65" s="10" t="s">
        <v>499</v>
      </c>
    </row>
    <row r="66" spans="1:21" s="10" customFormat="1" x14ac:dyDescent="0.25">
      <c r="A66" s="42">
        <f t="shared" ref="A66:A126" si="2">+A65+1</f>
        <v>56</v>
      </c>
      <c r="B66" s="28">
        <v>1130620908</v>
      </c>
      <c r="C66" s="8">
        <v>190620</v>
      </c>
      <c r="D66" s="8" t="s">
        <v>167</v>
      </c>
      <c r="E66" s="9">
        <v>1303</v>
      </c>
      <c r="F66" s="11" t="s">
        <v>500</v>
      </c>
      <c r="G66" s="9" t="s">
        <v>501</v>
      </c>
      <c r="H66" s="10">
        <v>10</v>
      </c>
      <c r="I66" s="10" t="s">
        <v>177</v>
      </c>
      <c r="J66" s="10">
        <v>1058008</v>
      </c>
      <c r="K66" s="10" t="s">
        <v>178</v>
      </c>
      <c r="L66" s="10">
        <v>58</v>
      </c>
      <c r="M66" s="10" t="s">
        <v>236</v>
      </c>
      <c r="N66" s="10" t="s">
        <v>371</v>
      </c>
      <c r="O66" s="10">
        <v>1058008</v>
      </c>
      <c r="P66" s="10" t="s">
        <v>372</v>
      </c>
      <c r="Q66" s="10" t="s">
        <v>239</v>
      </c>
      <c r="R66" s="10" t="s">
        <v>503</v>
      </c>
      <c r="S66" s="10" t="s">
        <v>406</v>
      </c>
      <c r="T66" s="10" t="s">
        <v>504</v>
      </c>
      <c r="U66" s="10" t="s">
        <v>505</v>
      </c>
    </row>
    <row r="67" spans="1:21" s="25" customFormat="1" hidden="1" outlineLevel="1" x14ac:dyDescent="0.25">
      <c r="A67" s="83"/>
      <c r="B67" s="84">
        <v>94406767</v>
      </c>
      <c r="C67" s="85">
        <v>190634</v>
      </c>
      <c r="D67" s="137" t="s">
        <v>876</v>
      </c>
      <c r="E67" s="138" t="s">
        <v>174</v>
      </c>
      <c r="F67" s="87" t="s">
        <v>874</v>
      </c>
      <c r="G67" s="138" t="s">
        <v>875</v>
      </c>
      <c r="H67" s="25">
        <v>10</v>
      </c>
      <c r="I67" s="25" t="s">
        <v>177</v>
      </c>
      <c r="J67" s="25">
        <v>1010001</v>
      </c>
      <c r="K67" s="25" t="s">
        <v>178</v>
      </c>
      <c r="L67" s="25">
        <v>10</v>
      </c>
      <c r="M67" s="25" t="s">
        <v>179</v>
      </c>
      <c r="N67" s="25" t="s">
        <v>179</v>
      </c>
      <c r="O67" s="25">
        <v>1010001</v>
      </c>
      <c r="P67" s="25" t="s">
        <v>590</v>
      </c>
      <c r="Q67" s="25" t="s">
        <v>203</v>
      </c>
      <c r="R67" s="25" t="s">
        <v>559</v>
      </c>
      <c r="S67" s="25" t="s">
        <v>181</v>
      </c>
      <c r="T67" s="25" t="s">
        <v>892</v>
      </c>
      <c r="U67" s="25" t="s">
        <v>891</v>
      </c>
    </row>
    <row r="68" spans="1:21" s="25" customFormat="1" hidden="1" outlineLevel="1" x14ac:dyDescent="0.25">
      <c r="A68" s="83"/>
      <c r="B68" s="84">
        <v>16375488</v>
      </c>
      <c r="C68" s="85">
        <v>190637</v>
      </c>
      <c r="D68" s="137" t="s">
        <v>1040</v>
      </c>
      <c r="E68" s="138">
        <v>1391</v>
      </c>
      <c r="F68" s="87" t="s">
        <v>955</v>
      </c>
      <c r="G68" s="138" t="s">
        <v>956</v>
      </c>
      <c r="H68" s="25">
        <v>10</v>
      </c>
      <c r="I68" s="25" t="s">
        <v>177</v>
      </c>
      <c r="J68" s="25">
        <v>1021037</v>
      </c>
      <c r="K68" s="25" t="s">
        <v>178</v>
      </c>
      <c r="L68" s="25">
        <v>20</v>
      </c>
      <c r="M68" s="25" t="s">
        <v>187</v>
      </c>
      <c r="N68" s="25" t="s">
        <v>897</v>
      </c>
      <c r="O68" s="25">
        <v>1021037</v>
      </c>
      <c r="P68" s="25" t="s">
        <v>346</v>
      </c>
      <c r="Q68" s="25" t="s">
        <v>188</v>
      </c>
      <c r="R68" s="25" t="s">
        <v>957</v>
      </c>
      <c r="T68" s="25" t="s">
        <v>215</v>
      </c>
      <c r="U68" s="25" t="s">
        <v>1017</v>
      </c>
    </row>
    <row r="69" spans="1:21" s="10" customFormat="1" collapsed="1" x14ac:dyDescent="0.25">
      <c r="A69" s="42">
        <f>+A66+1</f>
        <v>57</v>
      </c>
      <c r="B69" s="28">
        <v>1151934851</v>
      </c>
      <c r="C69" s="8">
        <v>190643</v>
      </c>
      <c r="D69" s="14" t="s">
        <v>934</v>
      </c>
      <c r="E69" s="15">
        <v>1586</v>
      </c>
      <c r="F69" s="11" t="s">
        <v>901</v>
      </c>
      <c r="G69" s="15" t="s">
        <v>902</v>
      </c>
      <c r="H69" s="10">
        <v>10</v>
      </c>
      <c r="I69" s="10" t="s">
        <v>177</v>
      </c>
      <c r="J69" s="10">
        <v>1040039</v>
      </c>
      <c r="K69" s="10" t="s">
        <v>178</v>
      </c>
      <c r="L69" s="10">
        <v>40</v>
      </c>
      <c r="M69" s="10" t="s">
        <v>232</v>
      </c>
      <c r="N69" s="10" t="s">
        <v>232</v>
      </c>
      <c r="O69" s="10">
        <v>1040039</v>
      </c>
      <c r="P69" s="10" t="s">
        <v>234</v>
      </c>
      <c r="Q69" s="10" t="s">
        <v>235</v>
      </c>
      <c r="R69" s="10" t="s">
        <v>903</v>
      </c>
      <c r="S69" s="10" t="s">
        <v>904</v>
      </c>
      <c r="T69" s="10" t="s">
        <v>905</v>
      </c>
      <c r="U69" s="10" t="s">
        <v>906</v>
      </c>
    </row>
    <row r="70" spans="1:21" s="10" customFormat="1" x14ac:dyDescent="0.25">
      <c r="A70" s="42">
        <f t="shared" si="2"/>
        <v>58</v>
      </c>
      <c r="B70" s="28">
        <v>39802139</v>
      </c>
      <c r="C70" s="8">
        <v>190647</v>
      </c>
      <c r="D70" s="8" t="s">
        <v>980</v>
      </c>
      <c r="E70" s="9"/>
      <c r="F70" s="11"/>
      <c r="G70" s="9"/>
      <c r="H70" s="10">
        <v>20</v>
      </c>
      <c r="I70" s="10" t="s">
        <v>363</v>
      </c>
      <c r="J70" s="10">
        <v>2058003</v>
      </c>
      <c r="K70" s="10" t="s">
        <v>364</v>
      </c>
      <c r="L70" s="10">
        <v>58</v>
      </c>
      <c r="M70" s="10" t="s">
        <v>365</v>
      </c>
      <c r="N70" s="10" t="s">
        <v>365</v>
      </c>
      <c r="O70" s="10">
        <v>2058003</v>
      </c>
      <c r="P70" s="10" t="s">
        <v>382</v>
      </c>
      <c r="R70" s="10" t="s">
        <v>370</v>
      </c>
      <c r="S70" s="10" t="s">
        <v>316</v>
      </c>
      <c r="T70" s="10" t="s">
        <v>1068</v>
      </c>
      <c r="U70" s="10" t="s">
        <v>1018</v>
      </c>
    </row>
    <row r="71" spans="1:21" s="10" customFormat="1" x14ac:dyDescent="0.25">
      <c r="A71" s="42">
        <f t="shared" si="2"/>
        <v>59</v>
      </c>
      <c r="B71" s="28">
        <v>94043019</v>
      </c>
      <c r="C71" s="8">
        <v>190652</v>
      </c>
      <c r="D71" s="14" t="s">
        <v>935</v>
      </c>
      <c r="E71" s="15">
        <v>1520</v>
      </c>
      <c r="F71" s="11" t="s">
        <v>936</v>
      </c>
      <c r="G71" s="15" t="s">
        <v>937</v>
      </c>
      <c r="H71" s="10">
        <v>10</v>
      </c>
      <c r="I71" s="10" t="s">
        <v>177</v>
      </c>
      <c r="J71" s="10">
        <v>1051001</v>
      </c>
      <c r="K71" s="10" t="s">
        <v>178</v>
      </c>
      <c r="L71" s="10">
        <v>51</v>
      </c>
      <c r="M71" s="10" t="s">
        <v>177</v>
      </c>
      <c r="N71" s="10" t="s">
        <v>177</v>
      </c>
      <c r="O71" s="10">
        <v>1051001</v>
      </c>
      <c r="P71" s="10" t="s">
        <v>378</v>
      </c>
      <c r="Q71" s="10" t="s">
        <v>378</v>
      </c>
      <c r="R71" s="10" t="s">
        <v>938</v>
      </c>
      <c r="S71" s="10" t="s">
        <v>414</v>
      </c>
      <c r="T71" s="10" t="s">
        <v>939</v>
      </c>
      <c r="U71" s="10" t="s">
        <v>940</v>
      </c>
    </row>
    <row r="72" spans="1:21" s="10" customFormat="1" x14ac:dyDescent="0.25">
      <c r="A72" s="42">
        <f t="shared" si="2"/>
        <v>60</v>
      </c>
      <c r="B72" s="28">
        <v>75107813</v>
      </c>
      <c r="C72" s="8">
        <v>190653</v>
      </c>
      <c r="D72" s="14" t="s">
        <v>941</v>
      </c>
      <c r="E72" s="15">
        <v>1491</v>
      </c>
      <c r="F72" s="11" t="s">
        <v>942</v>
      </c>
      <c r="G72" s="15" t="s">
        <v>943</v>
      </c>
      <c r="H72" s="10">
        <v>10</v>
      </c>
      <c r="I72" s="10" t="s">
        <v>177</v>
      </c>
      <c r="J72" s="10">
        <v>1010073</v>
      </c>
      <c r="K72" s="10" t="s">
        <v>178</v>
      </c>
      <c r="L72" s="10">
        <v>10</v>
      </c>
      <c r="M72" s="10" t="s">
        <v>179</v>
      </c>
      <c r="N72" s="10" t="s">
        <v>201</v>
      </c>
      <c r="O72" s="10">
        <v>1010073</v>
      </c>
      <c r="P72" s="10" t="s">
        <v>202</v>
      </c>
      <c r="Q72" s="10" t="s">
        <v>203</v>
      </c>
      <c r="R72" s="10" t="s">
        <v>944</v>
      </c>
      <c r="S72" s="10" t="s">
        <v>229</v>
      </c>
      <c r="T72" s="10" t="s">
        <v>945</v>
      </c>
      <c r="U72" s="10" t="s">
        <v>946</v>
      </c>
    </row>
    <row r="73" spans="1:21" s="10" customFormat="1" x14ac:dyDescent="0.25">
      <c r="A73" s="42">
        <f t="shared" si="2"/>
        <v>61</v>
      </c>
      <c r="B73" s="28">
        <v>1115078414</v>
      </c>
      <c r="C73" s="8">
        <v>190661</v>
      </c>
      <c r="D73" s="8" t="s">
        <v>983</v>
      </c>
      <c r="E73" s="9"/>
      <c r="F73" s="11"/>
      <c r="G73" s="9"/>
      <c r="H73" s="10">
        <v>40</v>
      </c>
      <c r="I73" s="10" t="s">
        <v>402</v>
      </c>
      <c r="J73" s="10">
        <v>1152000</v>
      </c>
      <c r="K73" s="10" t="s">
        <v>178</v>
      </c>
      <c r="L73" s="10">
        <v>11</v>
      </c>
      <c r="M73" s="10" t="s">
        <v>210</v>
      </c>
      <c r="N73" s="10" t="s">
        <v>403</v>
      </c>
      <c r="O73" s="10">
        <v>1152000</v>
      </c>
      <c r="P73" s="10" t="s">
        <v>404</v>
      </c>
      <c r="Q73" s="10" t="s">
        <v>256</v>
      </c>
      <c r="R73" s="10" t="s">
        <v>1067</v>
      </c>
      <c r="S73" s="10" t="s">
        <v>359</v>
      </c>
      <c r="T73" s="10" t="s">
        <v>1065</v>
      </c>
      <c r="U73" s="10" t="s">
        <v>1019</v>
      </c>
    </row>
    <row r="74" spans="1:21" s="21" customFormat="1" x14ac:dyDescent="0.25">
      <c r="A74" s="42">
        <f t="shared" si="2"/>
        <v>62</v>
      </c>
      <c r="B74" s="30">
        <v>94318375</v>
      </c>
      <c r="C74" s="17">
        <v>190665</v>
      </c>
      <c r="D74" s="18" t="s">
        <v>113</v>
      </c>
      <c r="E74" s="19">
        <v>1559</v>
      </c>
      <c r="F74" s="20" t="s">
        <v>969</v>
      </c>
      <c r="G74" s="19" t="s">
        <v>970</v>
      </c>
      <c r="H74" s="21">
        <v>10</v>
      </c>
      <c r="I74" s="21" t="s">
        <v>177</v>
      </c>
      <c r="J74" s="21">
        <v>1021040</v>
      </c>
      <c r="K74" s="21" t="s">
        <v>178</v>
      </c>
      <c r="L74" s="21">
        <v>20</v>
      </c>
      <c r="M74" s="21" t="s">
        <v>187</v>
      </c>
      <c r="N74" s="21" t="s">
        <v>494</v>
      </c>
      <c r="O74" s="21">
        <v>1021040</v>
      </c>
      <c r="P74" s="21" t="s">
        <v>757</v>
      </c>
      <c r="Q74" s="21" t="s">
        <v>188</v>
      </c>
      <c r="R74" s="21" t="s">
        <v>213</v>
      </c>
      <c r="S74" s="21" t="s">
        <v>759</v>
      </c>
      <c r="T74" s="21" t="s">
        <v>635</v>
      </c>
      <c r="U74" s="21" t="s">
        <v>760</v>
      </c>
    </row>
    <row r="75" spans="1:21" s="10" customFormat="1" x14ac:dyDescent="0.25">
      <c r="A75" s="42">
        <f t="shared" si="2"/>
        <v>63</v>
      </c>
      <c r="B75" s="28">
        <v>1130641004</v>
      </c>
      <c r="C75" s="8">
        <v>190674</v>
      </c>
      <c r="D75" s="8" t="s">
        <v>988</v>
      </c>
      <c r="E75" s="9"/>
      <c r="F75" s="11"/>
      <c r="G75" s="9"/>
      <c r="H75" s="10">
        <v>10</v>
      </c>
      <c r="I75" s="10" t="s">
        <v>177</v>
      </c>
      <c r="J75" s="10">
        <v>1059012</v>
      </c>
      <c r="K75" s="10" t="s">
        <v>178</v>
      </c>
      <c r="L75" s="10">
        <v>59</v>
      </c>
      <c r="M75" s="10" t="s">
        <v>225</v>
      </c>
      <c r="N75" s="10" t="s">
        <v>491</v>
      </c>
      <c r="O75" s="10">
        <v>1059012</v>
      </c>
      <c r="P75" s="10" t="s">
        <v>492</v>
      </c>
      <c r="Q75" s="10" t="s">
        <v>228</v>
      </c>
      <c r="R75" s="10" t="s">
        <v>379</v>
      </c>
      <c r="T75" s="10" t="s">
        <v>1064</v>
      </c>
      <c r="U75" s="10" t="s">
        <v>1020</v>
      </c>
    </row>
    <row r="76" spans="1:21" s="10" customFormat="1" x14ac:dyDescent="0.25">
      <c r="A76" s="42">
        <f>+A75+1</f>
        <v>64</v>
      </c>
      <c r="B76" s="29">
        <v>29674896</v>
      </c>
      <c r="C76" s="7">
        <v>190726</v>
      </c>
      <c r="D76" s="7" t="s">
        <v>1054</v>
      </c>
      <c r="E76" s="9"/>
      <c r="F76" s="11"/>
      <c r="G76" s="9"/>
      <c r="H76" s="10">
        <v>10</v>
      </c>
      <c r="I76" s="10" t="s">
        <v>177</v>
      </c>
      <c r="J76" s="10">
        <v>1059008</v>
      </c>
      <c r="K76" s="10" t="s">
        <v>178</v>
      </c>
      <c r="L76" s="10">
        <v>59</v>
      </c>
      <c r="M76" s="10" t="s">
        <v>225</v>
      </c>
      <c r="N76" s="10" t="s">
        <v>1055</v>
      </c>
      <c r="O76" s="10">
        <v>1059008</v>
      </c>
      <c r="P76" s="10" t="s">
        <v>1056</v>
      </c>
      <c r="Q76" s="10" t="s">
        <v>228</v>
      </c>
      <c r="R76" s="10" t="s">
        <v>1057</v>
      </c>
      <c r="S76" s="10" t="s">
        <v>240</v>
      </c>
      <c r="T76" s="10" t="s">
        <v>1060</v>
      </c>
      <c r="U76" s="10" t="s">
        <v>1063</v>
      </c>
    </row>
    <row r="77" spans="1:21" s="10" customFormat="1" x14ac:dyDescent="0.25">
      <c r="A77" s="42">
        <f t="shared" si="2"/>
        <v>65</v>
      </c>
      <c r="B77" s="29">
        <v>1113645031</v>
      </c>
      <c r="C77" s="7">
        <v>190745</v>
      </c>
      <c r="D77" s="7" t="s">
        <v>995</v>
      </c>
      <c r="E77" s="9"/>
      <c r="F77" s="11"/>
      <c r="G77" s="9"/>
      <c r="H77" s="10">
        <v>10</v>
      </c>
      <c r="I77" s="10" t="s">
        <v>177</v>
      </c>
      <c r="J77" s="10">
        <v>1056000</v>
      </c>
      <c r="K77" s="10" t="s">
        <v>178</v>
      </c>
      <c r="L77" s="10">
        <v>56</v>
      </c>
      <c r="M77" s="10" t="s">
        <v>287</v>
      </c>
      <c r="N77" s="10" t="s">
        <v>287</v>
      </c>
      <c r="O77" s="10">
        <v>1056000</v>
      </c>
      <c r="P77" s="10" t="s">
        <v>288</v>
      </c>
      <c r="Q77" s="10" t="s">
        <v>288</v>
      </c>
      <c r="R77" s="10" t="s">
        <v>385</v>
      </c>
      <c r="S77" s="10" t="s">
        <v>1066</v>
      </c>
      <c r="T77" s="10" t="s">
        <v>1061</v>
      </c>
      <c r="U77" s="10" t="s">
        <v>1021</v>
      </c>
    </row>
    <row r="78" spans="1:21" s="10" customFormat="1" x14ac:dyDescent="0.25">
      <c r="A78" s="42">
        <f t="shared" si="2"/>
        <v>66</v>
      </c>
      <c r="B78" s="29">
        <v>29675260</v>
      </c>
      <c r="C78" s="7">
        <v>190746</v>
      </c>
      <c r="D78" s="7" t="s">
        <v>994</v>
      </c>
      <c r="E78" s="9"/>
      <c r="F78" s="11"/>
      <c r="G78" s="9"/>
      <c r="H78" s="10">
        <v>10</v>
      </c>
      <c r="I78" s="10" t="s">
        <v>177</v>
      </c>
      <c r="J78" s="10">
        <v>1058011</v>
      </c>
      <c r="K78" s="10" t="s">
        <v>178</v>
      </c>
      <c r="L78" s="10">
        <v>58</v>
      </c>
      <c r="M78" s="10" t="s">
        <v>236</v>
      </c>
      <c r="N78" s="10" t="s">
        <v>285</v>
      </c>
      <c r="O78" s="10">
        <v>1058011</v>
      </c>
      <c r="P78" s="10" t="s">
        <v>286</v>
      </c>
      <c r="Q78" s="10" t="s">
        <v>239</v>
      </c>
      <c r="R78" s="10" t="s">
        <v>1058</v>
      </c>
      <c r="S78" s="10" t="s">
        <v>1059</v>
      </c>
      <c r="T78" s="10" t="s">
        <v>1062</v>
      </c>
      <c r="U78" s="10" t="s">
        <v>1022</v>
      </c>
    </row>
    <row r="79" spans="1:21" s="10" customFormat="1" x14ac:dyDescent="0.25">
      <c r="A79" s="42">
        <f t="shared" si="2"/>
        <v>67</v>
      </c>
      <c r="B79" s="28">
        <v>67031357</v>
      </c>
      <c r="C79" s="8">
        <v>190748</v>
      </c>
      <c r="D79" s="8" t="s">
        <v>992</v>
      </c>
      <c r="E79" s="9"/>
      <c r="F79" s="11"/>
      <c r="G79" s="9"/>
      <c r="H79" s="10">
        <v>16</v>
      </c>
      <c r="I79" s="10" t="s">
        <v>1003</v>
      </c>
      <c r="J79" s="10">
        <v>1659000</v>
      </c>
      <c r="K79" s="10" t="s">
        <v>299</v>
      </c>
      <c r="L79" s="10">
        <v>59</v>
      </c>
      <c r="M79" s="10" t="s">
        <v>300</v>
      </c>
      <c r="N79" s="10" t="s">
        <v>300</v>
      </c>
      <c r="O79" s="10">
        <v>1659000</v>
      </c>
      <c r="P79" s="10" t="s">
        <v>389</v>
      </c>
      <c r="Q79" s="10" t="s">
        <v>228</v>
      </c>
      <c r="R79" s="10" t="s">
        <v>526</v>
      </c>
      <c r="T79" s="10" t="s">
        <v>1052</v>
      </c>
      <c r="U79" s="10" t="s">
        <v>1023</v>
      </c>
    </row>
    <row r="80" spans="1:21" s="10" customFormat="1" x14ac:dyDescent="0.25">
      <c r="A80" s="42">
        <f t="shared" si="2"/>
        <v>68</v>
      </c>
      <c r="B80" s="29">
        <v>1130587503</v>
      </c>
      <c r="C80" s="7">
        <v>190756</v>
      </c>
      <c r="D80" s="7" t="s">
        <v>996</v>
      </c>
      <c r="E80" s="9"/>
      <c r="F80" s="11"/>
      <c r="G80" s="9"/>
      <c r="H80" s="10">
        <v>10</v>
      </c>
      <c r="I80" s="10" t="s">
        <v>177</v>
      </c>
      <c r="J80" s="10">
        <v>1021037</v>
      </c>
      <c r="K80" s="10" t="s">
        <v>178</v>
      </c>
      <c r="L80" s="10">
        <v>20</v>
      </c>
      <c r="M80" s="10" t="s">
        <v>187</v>
      </c>
      <c r="N80" s="10" t="s">
        <v>897</v>
      </c>
      <c r="O80" s="10">
        <v>1021037</v>
      </c>
      <c r="P80" s="10" t="s">
        <v>346</v>
      </c>
      <c r="Q80" s="10" t="s">
        <v>188</v>
      </c>
      <c r="R80" s="10" t="s">
        <v>471</v>
      </c>
      <c r="S80" s="10" t="s">
        <v>351</v>
      </c>
      <c r="T80" s="10" t="s">
        <v>368</v>
      </c>
      <c r="U80" s="10" t="s">
        <v>1024</v>
      </c>
    </row>
    <row r="81" spans="1:21" s="10" customFormat="1" x14ac:dyDescent="0.25">
      <c r="A81" s="42">
        <f t="shared" si="2"/>
        <v>69</v>
      </c>
      <c r="B81" s="29">
        <v>1113624614</v>
      </c>
      <c r="C81" s="7">
        <v>190757</v>
      </c>
      <c r="D81" s="7" t="s">
        <v>1148</v>
      </c>
      <c r="E81" s="9">
        <v>1467</v>
      </c>
      <c r="F81" s="11" t="s">
        <v>1149</v>
      </c>
      <c r="G81" s="9" t="s">
        <v>1151</v>
      </c>
      <c r="H81" s="10">
        <v>10</v>
      </c>
      <c r="I81" s="10" t="s">
        <v>177</v>
      </c>
      <c r="J81" s="10">
        <v>1040052</v>
      </c>
      <c r="K81" s="10" t="s">
        <v>178</v>
      </c>
      <c r="L81" s="10">
        <v>40</v>
      </c>
      <c r="M81" s="10" t="s">
        <v>232</v>
      </c>
      <c r="N81" s="10" t="s">
        <v>232</v>
      </c>
      <c r="O81" s="10">
        <v>1040052</v>
      </c>
      <c r="Q81" s="10" t="s">
        <v>235</v>
      </c>
      <c r="R81" s="10" t="s">
        <v>1152</v>
      </c>
      <c r="S81" s="10" t="s">
        <v>1153</v>
      </c>
      <c r="T81" s="10" t="s">
        <v>659</v>
      </c>
      <c r="U81" s="10" t="s">
        <v>1154</v>
      </c>
    </row>
    <row r="82" spans="1:21" s="25" customFormat="1" hidden="1" outlineLevel="1" x14ac:dyDescent="0.25">
      <c r="A82" s="83"/>
      <c r="B82" s="39">
        <v>17422730</v>
      </c>
      <c r="C82" s="40">
        <v>190764</v>
      </c>
      <c r="D82" s="40" t="s">
        <v>1041</v>
      </c>
      <c r="E82" s="24"/>
      <c r="F82" s="87"/>
      <c r="G82" s="24"/>
      <c r="H82" s="25">
        <v>20</v>
      </c>
      <c r="I82" s="25" t="s">
        <v>363</v>
      </c>
      <c r="J82" s="25">
        <v>2057000</v>
      </c>
      <c r="K82" s="25" t="s">
        <v>364</v>
      </c>
      <c r="L82" s="25">
        <v>20</v>
      </c>
      <c r="M82" s="25" t="s">
        <v>365</v>
      </c>
      <c r="N82" s="25" t="s">
        <v>365</v>
      </c>
      <c r="O82" s="25">
        <v>2057000</v>
      </c>
      <c r="P82" s="25" t="s">
        <v>366</v>
      </c>
      <c r="R82" s="25" t="s">
        <v>1095</v>
      </c>
      <c r="S82" s="25" t="s">
        <v>1113</v>
      </c>
      <c r="T82" s="25" t="s">
        <v>440</v>
      </c>
      <c r="U82" s="25" t="s">
        <v>1025</v>
      </c>
    </row>
    <row r="83" spans="1:21" s="10" customFormat="1" collapsed="1" x14ac:dyDescent="0.25">
      <c r="A83" s="42">
        <f>+A81+1</f>
        <v>70</v>
      </c>
      <c r="B83" s="29">
        <v>1151959088</v>
      </c>
      <c r="C83" s="7">
        <v>190769</v>
      </c>
      <c r="D83" s="7" t="s">
        <v>1075</v>
      </c>
      <c r="E83" s="9">
        <v>1230</v>
      </c>
      <c r="F83" s="11" t="s">
        <v>1079</v>
      </c>
      <c r="G83" s="9" t="s">
        <v>1078</v>
      </c>
      <c r="H83" s="10">
        <v>10</v>
      </c>
      <c r="I83" s="10" t="s">
        <v>177</v>
      </c>
      <c r="J83" s="10">
        <v>1053000</v>
      </c>
      <c r="K83" s="10" t="s">
        <v>178</v>
      </c>
      <c r="L83" s="10">
        <v>53</v>
      </c>
      <c r="M83" s="10" t="s">
        <v>278</v>
      </c>
      <c r="N83" s="10" t="s">
        <v>279</v>
      </c>
      <c r="O83" s="10">
        <v>1053000</v>
      </c>
      <c r="P83" s="10" t="s">
        <v>280</v>
      </c>
      <c r="Q83" s="10" t="s">
        <v>280</v>
      </c>
      <c r="R83" s="10" t="s">
        <v>334</v>
      </c>
      <c r="S83" s="10" t="s">
        <v>1160</v>
      </c>
      <c r="T83" s="10" t="s">
        <v>1166</v>
      </c>
    </row>
    <row r="84" spans="1:21" s="10" customFormat="1" x14ac:dyDescent="0.25">
      <c r="A84" s="42">
        <f t="shared" si="2"/>
        <v>71</v>
      </c>
      <c r="B84" s="29">
        <v>1143835223</v>
      </c>
      <c r="C84" s="7">
        <v>190773</v>
      </c>
      <c r="D84" s="7" t="s">
        <v>1133</v>
      </c>
      <c r="E84" s="9">
        <v>1264</v>
      </c>
      <c r="F84" s="11" t="s">
        <v>1134</v>
      </c>
      <c r="G84" s="9" t="s">
        <v>1135</v>
      </c>
      <c r="H84" s="10">
        <v>10</v>
      </c>
      <c r="I84" s="10" t="s">
        <v>177</v>
      </c>
      <c r="J84" s="10">
        <v>1057000</v>
      </c>
      <c r="K84" s="10" t="s">
        <v>178</v>
      </c>
      <c r="L84" s="10">
        <v>58</v>
      </c>
      <c r="M84" s="10" t="s">
        <v>261</v>
      </c>
      <c r="N84" s="10" t="s">
        <v>261</v>
      </c>
      <c r="O84" s="10">
        <v>1057000</v>
      </c>
      <c r="P84" s="10" t="s">
        <v>262</v>
      </c>
      <c r="Q84" s="10" t="s">
        <v>263</v>
      </c>
      <c r="R84" s="10" t="s">
        <v>351</v>
      </c>
      <c r="T84" s="10" t="s">
        <v>283</v>
      </c>
    </row>
    <row r="85" spans="1:21" s="10" customFormat="1" x14ac:dyDescent="0.25">
      <c r="A85" s="42">
        <f t="shared" si="2"/>
        <v>72</v>
      </c>
      <c r="B85" s="29">
        <v>1112763543</v>
      </c>
      <c r="C85" s="7">
        <v>190824</v>
      </c>
      <c r="D85" s="7" t="s">
        <v>1142</v>
      </c>
      <c r="E85" s="9">
        <v>1140</v>
      </c>
      <c r="F85" s="11" t="s">
        <v>1150</v>
      </c>
      <c r="G85" s="9" t="s">
        <v>174</v>
      </c>
      <c r="H85" s="10">
        <v>16</v>
      </c>
      <c r="I85" s="10" t="s">
        <v>1003</v>
      </c>
      <c r="J85" s="10">
        <v>1651000</v>
      </c>
      <c r="K85" s="10" t="s">
        <v>299</v>
      </c>
      <c r="L85" s="10">
        <v>51</v>
      </c>
      <c r="M85" s="10" t="s">
        <v>300</v>
      </c>
      <c r="N85" s="10" t="s">
        <v>300</v>
      </c>
      <c r="O85" s="10">
        <v>1651000</v>
      </c>
      <c r="P85" s="10" t="s">
        <v>301</v>
      </c>
      <c r="Q85" s="10" t="s">
        <v>302</v>
      </c>
      <c r="R85" s="10" t="s">
        <v>1145</v>
      </c>
      <c r="S85" s="10" t="s">
        <v>1146</v>
      </c>
      <c r="T85" s="10" t="s">
        <v>1147</v>
      </c>
      <c r="U85" s="10" t="s">
        <v>1144</v>
      </c>
    </row>
    <row r="86" spans="1:21" s="37" customFormat="1" x14ac:dyDescent="0.25">
      <c r="A86" s="42">
        <f t="shared" si="2"/>
        <v>73</v>
      </c>
      <c r="B86" s="72">
        <v>29706544</v>
      </c>
      <c r="C86" s="73">
        <v>190838</v>
      </c>
      <c r="D86" s="73" t="s">
        <v>1179</v>
      </c>
      <c r="E86" s="36"/>
      <c r="F86" s="38"/>
      <c r="G86" s="36"/>
    </row>
    <row r="87" spans="1:21" s="37" customFormat="1" x14ac:dyDescent="0.25">
      <c r="A87" s="42">
        <f t="shared" si="2"/>
        <v>74</v>
      </c>
      <c r="B87" s="72">
        <v>30335236</v>
      </c>
      <c r="C87" s="73">
        <v>190843</v>
      </c>
      <c r="D87" s="73" t="s">
        <v>1178</v>
      </c>
      <c r="E87" s="36">
        <v>1379</v>
      </c>
      <c r="F87" s="38" t="s">
        <v>1186</v>
      </c>
      <c r="G87" s="36" t="s">
        <v>1187</v>
      </c>
    </row>
    <row r="88" spans="1:21" s="37" customFormat="1" x14ac:dyDescent="0.25">
      <c r="A88" s="42">
        <f t="shared" si="2"/>
        <v>75</v>
      </c>
      <c r="B88" s="72">
        <v>66661312</v>
      </c>
      <c r="C88" s="73">
        <v>190845</v>
      </c>
      <c r="D88" s="73" t="s">
        <v>1169</v>
      </c>
      <c r="E88" s="36"/>
      <c r="F88" s="38"/>
      <c r="G88" s="36"/>
    </row>
    <row r="89" spans="1:21" s="10" customFormat="1" x14ac:dyDescent="0.25">
      <c r="A89" s="42">
        <f t="shared" si="2"/>
        <v>76</v>
      </c>
      <c r="B89" s="28">
        <v>30004258</v>
      </c>
      <c r="C89" s="8">
        <v>190910</v>
      </c>
      <c r="D89" s="8" t="s">
        <v>31</v>
      </c>
      <c r="E89" s="9"/>
      <c r="F89" s="13"/>
      <c r="G89" s="9"/>
      <c r="H89" s="10">
        <v>20</v>
      </c>
      <c r="I89" s="10" t="s">
        <v>363</v>
      </c>
      <c r="J89" s="10">
        <v>2058005</v>
      </c>
      <c r="K89" s="10" t="s">
        <v>364</v>
      </c>
      <c r="L89" s="10">
        <v>58</v>
      </c>
      <c r="M89" s="10" t="s">
        <v>365</v>
      </c>
      <c r="N89" s="10" t="s">
        <v>365</v>
      </c>
      <c r="O89" s="10">
        <v>2058005</v>
      </c>
      <c r="P89" s="10" t="s">
        <v>508</v>
      </c>
      <c r="Q89" s="10" t="s">
        <v>239</v>
      </c>
      <c r="R89" s="10" t="s">
        <v>316</v>
      </c>
      <c r="S89" s="10" t="s">
        <v>224</v>
      </c>
      <c r="T89" s="10" t="s">
        <v>509</v>
      </c>
      <c r="U89" s="10" t="s">
        <v>510</v>
      </c>
    </row>
    <row r="90" spans="1:21" s="10" customFormat="1" x14ac:dyDescent="0.25">
      <c r="A90" s="42">
        <f t="shared" si="2"/>
        <v>77</v>
      </c>
      <c r="B90" s="28">
        <v>30290927</v>
      </c>
      <c r="C90" s="8">
        <v>191119</v>
      </c>
      <c r="D90" s="8" t="s">
        <v>84</v>
      </c>
      <c r="E90" s="9"/>
      <c r="F90" s="11" t="s">
        <v>515</v>
      </c>
      <c r="G90" s="9" t="s">
        <v>516</v>
      </c>
      <c r="H90" s="10">
        <v>20</v>
      </c>
      <c r="I90" s="10" t="s">
        <v>363</v>
      </c>
      <c r="J90" s="10">
        <v>2058000</v>
      </c>
      <c r="K90" s="10" t="s">
        <v>364</v>
      </c>
      <c r="L90" s="10">
        <v>58</v>
      </c>
      <c r="M90" s="10" t="s">
        <v>365</v>
      </c>
      <c r="N90" s="10" t="s">
        <v>365</v>
      </c>
      <c r="O90" s="10">
        <v>2058000</v>
      </c>
      <c r="P90" s="10" t="s">
        <v>420</v>
      </c>
      <c r="Q90" s="10" t="s">
        <v>239</v>
      </c>
      <c r="R90" s="10" t="s">
        <v>517</v>
      </c>
      <c r="S90" s="10" t="s">
        <v>518</v>
      </c>
      <c r="T90" s="10" t="s">
        <v>519</v>
      </c>
      <c r="U90" s="10" t="s">
        <v>520</v>
      </c>
    </row>
    <row r="91" spans="1:21" s="10" customFormat="1" x14ac:dyDescent="0.25">
      <c r="A91" s="42">
        <f t="shared" si="2"/>
        <v>78</v>
      </c>
      <c r="B91" s="28">
        <v>31166237</v>
      </c>
      <c r="C91" s="8">
        <v>191141</v>
      </c>
      <c r="D91" s="8" t="s">
        <v>151</v>
      </c>
      <c r="E91" s="9">
        <v>1445</v>
      </c>
      <c r="F91" s="11" t="s">
        <v>521</v>
      </c>
      <c r="G91" s="9" t="s">
        <v>522</v>
      </c>
      <c r="H91" s="10">
        <v>10</v>
      </c>
      <c r="I91" s="10" t="s">
        <v>177</v>
      </c>
      <c r="J91" s="10">
        <v>1040037</v>
      </c>
      <c r="K91" s="10" t="s">
        <v>178</v>
      </c>
      <c r="L91" s="10">
        <v>40</v>
      </c>
      <c r="M91" s="10" t="s">
        <v>232</v>
      </c>
      <c r="N91" s="10" t="s">
        <v>523</v>
      </c>
      <c r="O91" s="10">
        <v>1040037</v>
      </c>
      <c r="P91" s="10" t="s">
        <v>524</v>
      </c>
      <c r="Q91" s="10" t="s">
        <v>235</v>
      </c>
      <c r="R91" s="10" t="s">
        <v>525</v>
      </c>
      <c r="S91" s="10" t="s">
        <v>526</v>
      </c>
      <c r="T91" s="10" t="s">
        <v>469</v>
      </c>
      <c r="U91" s="10" t="s">
        <v>527</v>
      </c>
    </row>
    <row r="92" spans="1:21" s="10" customFormat="1" x14ac:dyDescent="0.25">
      <c r="A92" s="42">
        <f t="shared" si="2"/>
        <v>79</v>
      </c>
      <c r="B92" s="28">
        <v>16275272</v>
      </c>
      <c r="C92" s="8">
        <v>191312</v>
      </c>
      <c r="D92" s="8" t="s">
        <v>147</v>
      </c>
      <c r="E92" s="9">
        <v>1509</v>
      </c>
      <c r="F92" s="11" t="s">
        <v>528</v>
      </c>
      <c r="G92" s="9" t="s">
        <v>529</v>
      </c>
      <c r="H92" s="10">
        <v>10</v>
      </c>
      <c r="I92" s="10" t="s">
        <v>177</v>
      </c>
      <c r="J92" s="10">
        <v>1021037</v>
      </c>
      <c r="K92" s="10" t="s">
        <v>178</v>
      </c>
      <c r="L92" s="10">
        <v>20</v>
      </c>
      <c r="M92" s="10" t="s">
        <v>187</v>
      </c>
      <c r="N92" s="10" t="s">
        <v>897</v>
      </c>
      <c r="O92" s="10">
        <v>1021037</v>
      </c>
      <c r="P92" s="10" t="s">
        <v>346</v>
      </c>
      <c r="Q92" s="10" t="s">
        <v>188</v>
      </c>
      <c r="R92" s="10" t="s">
        <v>530</v>
      </c>
      <c r="S92" s="10" t="s">
        <v>531</v>
      </c>
      <c r="T92" s="10" t="s">
        <v>532</v>
      </c>
      <c r="U92" s="10" t="s">
        <v>533</v>
      </c>
    </row>
    <row r="93" spans="1:21" s="10" customFormat="1" x14ac:dyDescent="0.25">
      <c r="A93" s="42">
        <f t="shared" si="2"/>
        <v>80</v>
      </c>
      <c r="B93" s="28">
        <v>6385932</v>
      </c>
      <c r="C93" s="8">
        <v>191505</v>
      </c>
      <c r="D93" s="8" t="s">
        <v>69</v>
      </c>
      <c r="E93" s="9">
        <v>1302</v>
      </c>
      <c r="F93" s="11" t="s">
        <v>537</v>
      </c>
      <c r="G93" s="9" t="s">
        <v>538</v>
      </c>
      <c r="H93" s="10">
        <v>10</v>
      </c>
      <c r="I93" s="10" t="s">
        <v>177</v>
      </c>
      <c r="J93" s="10">
        <v>1021002</v>
      </c>
      <c r="K93" s="10" t="s">
        <v>178</v>
      </c>
      <c r="L93" s="10">
        <v>20</v>
      </c>
      <c r="M93" s="10" t="s">
        <v>187</v>
      </c>
      <c r="N93" s="10" t="s">
        <v>898</v>
      </c>
      <c r="O93" s="10">
        <v>1021002</v>
      </c>
      <c r="P93" s="10" t="s">
        <v>249</v>
      </c>
      <c r="Q93" s="10" t="s">
        <v>188</v>
      </c>
      <c r="R93" s="10" t="s">
        <v>539</v>
      </c>
      <c r="S93" s="10" t="s">
        <v>540</v>
      </c>
      <c r="T93" s="10" t="s">
        <v>541</v>
      </c>
      <c r="U93" s="10" t="s">
        <v>542</v>
      </c>
    </row>
    <row r="94" spans="1:21" s="10" customFormat="1" x14ac:dyDescent="0.25">
      <c r="A94" s="42">
        <f t="shared" si="2"/>
        <v>81</v>
      </c>
      <c r="B94" s="28">
        <v>16637623</v>
      </c>
      <c r="C94" s="8">
        <v>191593</v>
      </c>
      <c r="D94" s="8" t="s">
        <v>148</v>
      </c>
      <c r="E94" s="9"/>
      <c r="F94" s="13"/>
      <c r="G94" s="9"/>
      <c r="H94" s="10">
        <v>20</v>
      </c>
      <c r="I94" s="10" t="s">
        <v>363</v>
      </c>
      <c r="J94" s="10">
        <v>2040036</v>
      </c>
      <c r="K94" s="10" t="s">
        <v>364</v>
      </c>
      <c r="L94" s="10">
        <v>40</v>
      </c>
      <c r="M94" s="10" t="s">
        <v>365</v>
      </c>
      <c r="N94" s="10" t="s">
        <v>365</v>
      </c>
      <c r="O94" s="10">
        <v>2040036</v>
      </c>
      <c r="P94" s="10" t="s">
        <v>455</v>
      </c>
      <c r="Q94" s="10" t="s">
        <v>235</v>
      </c>
      <c r="R94" s="10" t="s">
        <v>543</v>
      </c>
      <c r="S94" s="10" t="s">
        <v>544</v>
      </c>
      <c r="T94" s="10" t="s">
        <v>545</v>
      </c>
      <c r="U94" s="10" t="s">
        <v>546</v>
      </c>
    </row>
    <row r="95" spans="1:21" s="10" customFormat="1" x14ac:dyDescent="0.25">
      <c r="A95" s="42">
        <f t="shared" si="2"/>
        <v>82</v>
      </c>
      <c r="B95" s="28">
        <v>98541369</v>
      </c>
      <c r="C95" s="8">
        <v>191899</v>
      </c>
      <c r="D95" s="8" t="s">
        <v>95</v>
      </c>
      <c r="E95" s="9"/>
      <c r="F95" s="13"/>
      <c r="G95" s="9"/>
      <c r="H95" s="10">
        <v>10</v>
      </c>
      <c r="I95" s="10" t="s">
        <v>177</v>
      </c>
      <c r="J95" s="10">
        <v>1040038</v>
      </c>
      <c r="K95" s="10" t="s">
        <v>548</v>
      </c>
      <c r="L95" s="10">
        <v>40</v>
      </c>
      <c r="M95" s="10" t="s">
        <v>232</v>
      </c>
      <c r="N95" s="10" t="s">
        <v>549</v>
      </c>
      <c r="O95" s="10">
        <v>1040038</v>
      </c>
      <c r="P95" s="10" t="s">
        <v>513</v>
      </c>
      <c r="Q95" s="10" t="s">
        <v>235</v>
      </c>
      <c r="R95" s="10" t="s">
        <v>550</v>
      </c>
      <c r="S95" s="10" t="s">
        <v>411</v>
      </c>
      <c r="T95" s="10" t="s">
        <v>551</v>
      </c>
      <c r="U95" s="10" t="s">
        <v>552</v>
      </c>
    </row>
    <row r="96" spans="1:21" s="10" customFormat="1" x14ac:dyDescent="0.25">
      <c r="A96" s="42">
        <f t="shared" si="2"/>
        <v>83</v>
      </c>
      <c r="B96" s="28">
        <v>31949651</v>
      </c>
      <c r="C96" s="8">
        <v>191946</v>
      </c>
      <c r="D96" s="8" t="s">
        <v>117</v>
      </c>
      <c r="E96" s="9">
        <v>1910</v>
      </c>
      <c r="F96" s="11" t="s">
        <v>553</v>
      </c>
      <c r="G96" s="9" t="s">
        <v>174</v>
      </c>
      <c r="H96" s="10">
        <v>10</v>
      </c>
      <c r="I96" s="10" t="s">
        <v>177</v>
      </c>
      <c r="J96" s="10">
        <v>1040035</v>
      </c>
      <c r="K96" s="10" t="s">
        <v>178</v>
      </c>
      <c r="L96" s="10">
        <v>40</v>
      </c>
      <c r="M96" s="10" t="s">
        <v>232</v>
      </c>
      <c r="N96" s="10" t="s">
        <v>523</v>
      </c>
      <c r="O96" s="10">
        <v>1040035</v>
      </c>
      <c r="P96" s="10" t="s">
        <v>554</v>
      </c>
      <c r="Q96" s="10" t="s">
        <v>235</v>
      </c>
      <c r="R96" s="10" t="s">
        <v>321</v>
      </c>
      <c r="S96" s="10" t="s">
        <v>555</v>
      </c>
      <c r="T96" s="10" t="s">
        <v>556</v>
      </c>
      <c r="U96" s="10" t="s">
        <v>557</v>
      </c>
    </row>
    <row r="97" spans="1:22" s="10" customFormat="1" x14ac:dyDescent="0.25">
      <c r="A97" s="42">
        <f t="shared" si="2"/>
        <v>84</v>
      </c>
      <c r="B97" s="28">
        <v>29951417</v>
      </c>
      <c r="C97" s="8">
        <v>192111</v>
      </c>
      <c r="D97" s="8" t="s">
        <v>30</v>
      </c>
      <c r="E97" s="9"/>
      <c r="F97" s="13"/>
      <c r="G97" s="9"/>
      <c r="H97" s="10">
        <v>10</v>
      </c>
      <c r="I97" s="10" t="s">
        <v>177</v>
      </c>
      <c r="J97" s="10">
        <v>1040033</v>
      </c>
      <c r="K97" s="10" t="s">
        <v>511</v>
      </c>
      <c r="L97" s="10">
        <v>40</v>
      </c>
      <c r="M97" s="10" t="s">
        <v>232</v>
      </c>
      <c r="N97" s="10" t="s">
        <v>512</v>
      </c>
      <c r="O97" s="10">
        <v>1040033</v>
      </c>
      <c r="P97" s="10" t="s">
        <v>558</v>
      </c>
      <c r="Q97" s="10" t="s">
        <v>235</v>
      </c>
      <c r="R97" s="10" t="s">
        <v>559</v>
      </c>
      <c r="S97" s="10" t="s">
        <v>560</v>
      </c>
      <c r="T97" s="10" t="s">
        <v>561</v>
      </c>
      <c r="U97" s="10" t="s">
        <v>562</v>
      </c>
    </row>
    <row r="98" spans="1:22" s="10" customFormat="1" x14ac:dyDescent="0.25">
      <c r="A98" s="42">
        <f t="shared" si="2"/>
        <v>85</v>
      </c>
      <c r="B98" s="28">
        <v>94307416</v>
      </c>
      <c r="C98" s="8">
        <v>192166</v>
      </c>
      <c r="D98" s="8" t="s">
        <v>92</v>
      </c>
      <c r="E98" s="9">
        <v>1513</v>
      </c>
      <c r="F98" s="11" t="s">
        <v>563</v>
      </c>
      <c r="G98" s="9" t="s">
        <v>564</v>
      </c>
      <c r="H98" s="10">
        <v>10</v>
      </c>
      <c r="I98" s="10" t="s">
        <v>177</v>
      </c>
      <c r="J98" s="10">
        <v>1058001</v>
      </c>
      <c r="K98" s="10" t="s">
        <v>178</v>
      </c>
      <c r="L98" s="10">
        <v>58</v>
      </c>
      <c r="M98" s="10" t="s">
        <v>236</v>
      </c>
      <c r="N98" s="10" t="s">
        <v>357</v>
      </c>
      <c r="O98" s="10">
        <v>1058001</v>
      </c>
      <c r="P98" s="10" t="s">
        <v>358</v>
      </c>
      <c r="Q98" s="10" t="s">
        <v>239</v>
      </c>
      <c r="R98" s="10" t="s">
        <v>565</v>
      </c>
      <c r="S98" s="10" t="s">
        <v>472</v>
      </c>
      <c r="T98" s="10" t="s">
        <v>566</v>
      </c>
      <c r="U98" s="10" t="s">
        <v>567</v>
      </c>
    </row>
    <row r="99" spans="1:22" s="10" customFormat="1" x14ac:dyDescent="0.25">
      <c r="A99" s="42">
        <f t="shared" si="2"/>
        <v>86</v>
      </c>
      <c r="B99" s="28">
        <v>66763118</v>
      </c>
      <c r="C99" s="8">
        <v>192224</v>
      </c>
      <c r="D99" s="8" t="s">
        <v>58</v>
      </c>
      <c r="E99" s="9">
        <v>1214</v>
      </c>
      <c r="F99" s="11" t="s">
        <v>569</v>
      </c>
      <c r="G99" s="9" t="s">
        <v>570</v>
      </c>
      <c r="H99" s="10">
        <v>10</v>
      </c>
      <c r="I99" s="10" t="s">
        <v>177</v>
      </c>
      <c r="J99" s="10">
        <v>1059007</v>
      </c>
      <c r="K99" s="10" t="s">
        <v>178</v>
      </c>
      <c r="L99" s="10">
        <v>59</v>
      </c>
      <c r="M99" s="10" t="s">
        <v>225</v>
      </c>
      <c r="N99" s="10" t="s">
        <v>400</v>
      </c>
      <c r="O99" s="10">
        <v>1059007</v>
      </c>
      <c r="P99" s="10" t="s">
        <v>401</v>
      </c>
      <c r="Q99" s="10" t="s">
        <v>228</v>
      </c>
      <c r="R99" s="10" t="s">
        <v>571</v>
      </c>
      <c r="S99" s="10" t="s">
        <v>572</v>
      </c>
      <c r="T99" s="10" t="s">
        <v>573</v>
      </c>
      <c r="U99" s="10" t="s">
        <v>574</v>
      </c>
    </row>
    <row r="100" spans="1:22" s="10" customFormat="1" x14ac:dyDescent="0.25">
      <c r="A100" s="42">
        <f t="shared" si="2"/>
        <v>87</v>
      </c>
      <c r="B100" s="28">
        <v>94294693</v>
      </c>
      <c r="C100" s="8">
        <v>192280</v>
      </c>
      <c r="D100" s="8" t="s">
        <v>90</v>
      </c>
      <c r="E100" s="9">
        <v>1526</v>
      </c>
      <c r="F100" s="13"/>
      <c r="G100" s="9" t="s">
        <v>575</v>
      </c>
      <c r="H100" s="10">
        <v>10</v>
      </c>
      <c r="I100" s="10" t="s">
        <v>177</v>
      </c>
      <c r="J100" s="10">
        <v>1021040</v>
      </c>
      <c r="K100" s="10" t="s">
        <v>178</v>
      </c>
      <c r="L100" s="10">
        <v>20</v>
      </c>
      <c r="M100" s="10" t="s">
        <v>187</v>
      </c>
      <c r="N100" s="10" t="s">
        <v>494</v>
      </c>
      <c r="O100" s="10">
        <v>1021040</v>
      </c>
      <c r="P100" s="10" t="s">
        <v>757</v>
      </c>
      <c r="Q100" s="10" t="s">
        <v>188</v>
      </c>
      <c r="R100" s="10" t="s">
        <v>230</v>
      </c>
      <c r="S100" s="10" t="s">
        <v>576</v>
      </c>
      <c r="T100" s="10" t="s">
        <v>577</v>
      </c>
      <c r="U100" s="10" t="s">
        <v>578</v>
      </c>
    </row>
    <row r="101" spans="1:22" s="10" customFormat="1" x14ac:dyDescent="0.25">
      <c r="A101" s="42">
        <f t="shared" si="2"/>
        <v>88</v>
      </c>
      <c r="B101" s="28">
        <v>31179614</v>
      </c>
      <c r="C101" s="8">
        <v>192348</v>
      </c>
      <c r="D101" s="8" t="s">
        <v>153</v>
      </c>
      <c r="E101" s="9">
        <v>1403</v>
      </c>
      <c r="F101" s="11" t="s">
        <v>579</v>
      </c>
      <c r="G101" s="9" t="s">
        <v>580</v>
      </c>
      <c r="H101" s="10">
        <v>10</v>
      </c>
      <c r="I101" s="10" t="s">
        <v>177</v>
      </c>
      <c r="J101" s="10">
        <v>1059007</v>
      </c>
      <c r="K101" s="10" t="s">
        <v>178</v>
      </c>
      <c r="L101" s="10">
        <v>59</v>
      </c>
      <c r="M101" s="10" t="s">
        <v>225</v>
      </c>
      <c r="N101" s="10" t="s">
        <v>400</v>
      </c>
      <c r="O101" s="10">
        <v>1059007</v>
      </c>
      <c r="P101" s="10" t="s">
        <v>401</v>
      </c>
      <c r="Q101" s="10" t="s">
        <v>228</v>
      </c>
      <c r="R101" s="10" t="s">
        <v>385</v>
      </c>
      <c r="S101" s="10" t="s">
        <v>581</v>
      </c>
      <c r="T101" s="10" t="s">
        <v>582</v>
      </c>
      <c r="U101" s="10" t="s">
        <v>583</v>
      </c>
    </row>
    <row r="102" spans="1:22" s="10" customFormat="1" x14ac:dyDescent="0.25">
      <c r="A102" s="42">
        <f t="shared" si="2"/>
        <v>89</v>
      </c>
      <c r="B102" s="28">
        <v>31991544</v>
      </c>
      <c r="C102" s="8">
        <v>192370</v>
      </c>
      <c r="D102" s="8" t="s">
        <v>154</v>
      </c>
      <c r="E102" s="9">
        <v>1108</v>
      </c>
      <c r="F102" s="11" t="s">
        <v>584</v>
      </c>
      <c r="G102" s="9" t="s">
        <v>585</v>
      </c>
      <c r="H102" s="10">
        <v>16</v>
      </c>
      <c r="I102" s="10" t="s">
        <v>1003</v>
      </c>
      <c r="J102" s="10">
        <v>1653000</v>
      </c>
      <c r="K102" s="10" t="s">
        <v>299</v>
      </c>
      <c r="L102" s="10">
        <v>53</v>
      </c>
      <c r="M102" s="10" t="s">
        <v>300</v>
      </c>
      <c r="N102" s="10" t="s">
        <v>300</v>
      </c>
      <c r="O102" s="10">
        <v>1653000</v>
      </c>
      <c r="P102" s="10" t="s">
        <v>586</v>
      </c>
      <c r="Q102" s="10" t="s">
        <v>280</v>
      </c>
      <c r="R102" s="10" t="s">
        <v>587</v>
      </c>
      <c r="S102" s="10" t="s">
        <v>488</v>
      </c>
      <c r="T102" s="10" t="s">
        <v>588</v>
      </c>
      <c r="U102" s="10" t="s">
        <v>589</v>
      </c>
    </row>
    <row r="103" spans="1:22" s="10" customFormat="1" x14ac:dyDescent="0.25">
      <c r="A103" s="42">
        <f t="shared" si="2"/>
        <v>90</v>
      </c>
      <c r="B103" s="28">
        <v>31143199</v>
      </c>
      <c r="C103" s="8">
        <v>192949</v>
      </c>
      <c r="D103" s="8" t="s">
        <v>133</v>
      </c>
      <c r="E103" s="9">
        <v>1111</v>
      </c>
      <c r="F103" s="11" t="s">
        <v>592</v>
      </c>
      <c r="G103" s="9"/>
      <c r="H103" s="10">
        <v>16</v>
      </c>
      <c r="I103" s="10" t="s">
        <v>1003</v>
      </c>
      <c r="J103" s="10">
        <v>1652000</v>
      </c>
      <c r="K103" s="10" t="s">
        <v>299</v>
      </c>
      <c r="L103" s="10">
        <v>52</v>
      </c>
      <c r="M103" s="10" t="s">
        <v>300</v>
      </c>
      <c r="N103" s="10" t="s">
        <v>300</v>
      </c>
      <c r="O103" s="10">
        <v>1652000</v>
      </c>
      <c r="P103" s="10" t="s">
        <v>593</v>
      </c>
      <c r="Q103" s="10" t="s">
        <v>594</v>
      </c>
      <c r="R103" s="10" t="s">
        <v>321</v>
      </c>
      <c r="S103" s="10" t="s">
        <v>595</v>
      </c>
      <c r="T103" s="10" t="s">
        <v>596</v>
      </c>
      <c r="U103" s="10" t="s">
        <v>597</v>
      </c>
    </row>
    <row r="104" spans="1:22" s="10" customFormat="1" x14ac:dyDescent="0.25">
      <c r="A104" s="42">
        <f t="shared" si="2"/>
        <v>91</v>
      </c>
      <c r="B104" s="28">
        <v>31176752</v>
      </c>
      <c r="C104" s="8">
        <v>193034</v>
      </c>
      <c r="D104" s="8" t="s">
        <v>33</v>
      </c>
      <c r="E104" s="9">
        <v>1372</v>
      </c>
      <c r="F104" s="13"/>
      <c r="G104" s="9" t="s">
        <v>599</v>
      </c>
      <c r="H104" s="10">
        <v>10</v>
      </c>
      <c r="I104" s="10" t="s">
        <v>177</v>
      </c>
      <c r="J104" s="10">
        <v>1058003</v>
      </c>
      <c r="K104" s="10" t="s">
        <v>178</v>
      </c>
      <c r="L104" s="10">
        <v>58</v>
      </c>
      <c r="M104" s="10" t="s">
        <v>236</v>
      </c>
      <c r="N104" s="10" t="s">
        <v>382</v>
      </c>
      <c r="O104" s="10">
        <v>1058003</v>
      </c>
      <c r="P104" s="10" t="s">
        <v>383</v>
      </c>
      <c r="Q104" s="10" t="s">
        <v>239</v>
      </c>
      <c r="R104" s="10" t="s">
        <v>390</v>
      </c>
      <c r="S104" s="10" t="s">
        <v>245</v>
      </c>
      <c r="T104" s="10" t="s">
        <v>421</v>
      </c>
      <c r="U104" s="10" t="s">
        <v>600</v>
      </c>
    </row>
    <row r="105" spans="1:22" s="10" customFormat="1" x14ac:dyDescent="0.25">
      <c r="A105" s="42">
        <f t="shared" si="2"/>
        <v>92</v>
      </c>
      <c r="B105" s="28">
        <v>79300255</v>
      </c>
      <c r="C105" s="8">
        <v>193409</v>
      </c>
      <c r="D105" s="8" t="s">
        <v>46</v>
      </c>
      <c r="E105" s="9">
        <v>1367</v>
      </c>
      <c r="F105" s="13"/>
      <c r="G105" s="9" t="s">
        <v>601</v>
      </c>
      <c r="H105" s="10">
        <v>10</v>
      </c>
      <c r="I105" s="10" t="s">
        <v>177</v>
      </c>
      <c r="J105" s="10">
        <v>1059012</v>
      </c>
      <c r="K105" s="10" t="s">
        <v>178</v>
      </c>
      <c r="L105" s="10">
        <v>59</v>
      </c>
      <c r="M105" s="10" t="s">
        <v>225</v>
      </c>
      <c r="N105" s="10" t="s">
        <v>491</v>
      </c>
      <c r="O105" s="10">
        <v>1059012</v>
      </c>
      <c r="P105" s="10" t="s">
        <v>492</v>
      </c>
      <c r="Q105" s="10" t="s">
        <v>228</v>
      </c>
      <c r="R105" s="10" t="s">
        <v>602</v>
      </c>
      <c r="S105" s="10" t="s">
        <v>213</v>
      </c>
      <c r="T105" s="10" t="s">
        <v>603</v>
      </c>
      <c r="U105" s="10" t="s">
        <v>604</v>
      </c>
    </row>
    <row r="106" spans="1:22" s="10" customFormat="1" x14ac:dyDescent="0.25">
      <c r="A106" s="42">
        <f t="shared" si="2"/>
        <v>93</v>
      </c>
      <c r="B106" s="28">
        <v>79485547</v>
      </c>
      <c r="C106" s="8">
        <v>193420</v>
      </c>
      <c r="D106" s="8" t="s">
        <v>155</v>
      </c>
      <c r="E106" s="9"/>
      <c r="F106" s="13"/>
      <c r="G106" s="9" t="s">
        <v>605</v>
      </c>
      <c r="H106" s="10">
        <v>10</v>
      </c>
      <c r="I106" s="10" t="s">
        <v>177</v>
      </c>
      <c r="J106" s="10">
        <v>1040038</v>
      </c>
      <c r="K106" s="10" t="s">
        <v>231</v>
      </c>
      <c r="L106" s="10">
        <v>40</v>
      </c>
      <c r="M106" s="10" t="s">
        <v>232</v>
      </c>
      <c r="N106" s="10" t="s">
        <v>233</v>
      </c>
      <c r="O106" s="10">
        <v>1040038</v>
      </c>
      <c r="P106" s="10" t="s">
        <v>513</v>
      </c>
      <c r="Q106" s="10" t="s">
        <v>235</v>
      </c>
      <c r="R106" s="10" t="s">
        <v>606</v>
      </c>
      <c r="S106" s="10" t="s">
        <v>607</v>
      </c>
      <c r="T106" s="10" t="s">
        <v>608</v>
      </c>
      <c r="U106" s="10" t="s">
        <v>609</v>
      </c>
      <c r="V106" s="35" t="s">
        <v>1070</v>
      </c>
    </row>
    <row r="107" spans="1:22" s="10" customFormat="1" x14ac:dyDescent="0.25">
      <c r="A107" s="42">
        <f t="shared" si="2"/>
        <v>94</v>
      </c>
      <c r="B107" s="28">
        <v>16269888</v>
      </c>
      <c r="C107" s="8">
        <v>193511</v>
      </c>
      <c r="D107" s="8" t="s">
        <v>20</v>
      </c>
      <c r="E107" s="9">
        <v>1583</v>
      </c>
      <c r="F107" s="13"/>
      <c r="G107" s="9" t="s">
        <v>611</v>
      </c>
      <c r="H107" s="10">
        <v>10</v>
      </c>
      <c r="I107" s="10" t="s">
        <v>177</v>
      </c>
      <c r="J107" s="10">
        <v>1010005</v>
      </c>
      <c r="K107" s="10" t="s">
        <v>178</v>
      </c>
      <c r="L107" s="10">
        <v>10</v>
      </c>
      <c r="M107" s="10" t="s">
        <v>179</v>
      </c>
      <c r="N107" s="10" t="s">
        <v>179</v>
      </c>
      <c r="O107" s="10">
        <v>1010005</v>
      </c>
      <c r="P107" s="10" t="s">
        <v>1028</v>
      </c>
      <c r="Q107" s="10" t="s">
        <v>203</v>
      </c>
      <c r="R107" s="10" t="s">
        <v>612</v>
      </c>
      <c r="S107" s="10" t="s">
        <v>613</v>
      </c>
      <c r="T107" s="10" t="s">
        <v>614</v>
      </c>
      <c r="U107" s="10" t="s">
        <v>615</v>
      </c>
    </row>
    <row r="108" spans="1:22" s="10" customFormat="1" x14ac:dyDescent="0.25">
      <c r="A108" s="42">
        <f t="shared" si="2"/>
        <v>95</v>
      </c>
      <c r="B108" s="28">
        <v>31178208</v>
      </c>
      <c r="C108" s="8">
        <v>193566</v>
      </c>
      <c r="D108" s="8" t="s">
        <v>35</v>
      </c>
      <c r="E108" s="9">
        <v>1204</v>
      </c>
      <c r="F108" s="11" t="s">
        <v>893</v>
      </c>
      <c r="G108" s="9" t="s">
        <v>616</v>
      </c>
      <c r="H108" s="10">
        <v>10</v>
      </c>
      <c r="I108" s="10" t="s">
        <v>177</v>
      </c>
      <c r="J108" s="10">
        <v>1057000</v>
      </c>
      <c r="K108" s="10" t="s">
        <v>178</v>
      </c>
      <c r="L108" s="10">
        <v>58</v>
      </c>
      <c r="M108" s="10" t="s">
        <v>261</v>
      </c>
      <c r="N108" s="10" t="s">
        <v>261</v>
      </c>
      <c r="O108" s="10">
        <v>1057000</v>
      </c>
      <c r="P108" s="10" t="s">
        <v>262</v>
      </c>
      <c r="Q108" s="10" t="s">
        <v>263</v>
      </c>
      <c r="R108" s="10" t="s">
        <v>617</v>
      </c>
      <c r="S108" s="10" t="s">
        <v>618</v>
      </c>
      <c r="T108" s="10" t="s">
        <v>619</v>
      </c>
      <c r="U108" s="10" t="s">
        <v>620</v>
      </c>
    </row>
    <row r="109" spans="1:22" s="10" customFormat="1" x14ac:dyDescent="0.25">
      <c r="A109" s="42">
        <f t="shared" si="2"/>
        <v>96</v>
      </c>
      <c r="B109" s="28">
        <v>17316105</v>
      </c>
      <c r="C109" s="8">
        <v>193599</v>
      </c>
      <c r="D109" s="8" t="s">
        <v>29</v>
      </c>
      <c r="E109" s="9"/>
      <c r="F109" s="13"/>
      <c r="G109" s="9"/>
      <c r="H109" s="10">
        <v>20</v>
      </c>
      <c r="I109" s="10" t="s">
        <v>363</v>
      </c>
      <c r="J109" s="10">
        <v>2058002</v>
      </c>
      <c r="K109" s="10" t="s">
        <v>364</v>
      </c>
      <c r="L109" s="10">
        <v>58</v>
      </c>
      <c r="M109" s="10" t="s">
        <v>365</v>
      </c>
      <c r="N109" s="10" t="s">
        <v>365</v>
      </c>
      <c r="O109" s="10">
        <v>2058002</v>
      </c>
      <c r="P109" s="10" t="s">
        <v>266</v>
      </c>
      <c r="Q109" s="10" t="s">
        <v>239</v>
      </c>
      <c r="R109" s="10" t="s">
        <v>621</v>
      </c>
      <c r="S109" s="10" t="s">
        <v>452</v>
      </c>
      <c r="T109" s="10" t="s">
        <v>622</v>
      </c>
      <c r="U109" s="10" t="s">
        <v>623</v>
      </c>
    </row>
    <row r="110" spans="1:22" s="10" customFormat="1" x14ac:dyDescent="0.25">
      <c r="A110" s="42">
        <f t="shared" si="2"/>
        <v>97</v>
      </c>
      <c r="B110" s="28">
        <v>6384233</v>
      </c>
      <c r="C110" s="8">
        <v>193602</v>
      </c>
      <c r="D110" s="8" t="s">
        <v>68</v>
      </c>
      <c r="E110" s="9">
        <v>1521</v>
      </c>
      <c r="F110" s="11" t="s">
        <v>624</v>
      </c>
      <c r="G110" s="9" t="s">
        <v>625</v>
      </c>
      <c r="H110" s="10">
        <v>10</v>
      </c>
      <c r="I110" s="10" t="s">
        <v>177</v>
      </c>
      <c r="J110" s="10">
        <v>1040008</v>
      </c>
      <c r="K110" s="10" t="s">
        <v>178</v>
      </c>
      <c r="L110" s="10">
        <v>40</v>
      </c>
      <c r="M110" s="10" t="s">
        <v>232</v>
      </c>
      <c r="N110" s="10" t="s">
        <v>626</v>
      </c>
      <c r="O110" s="10">
        <v>1040008</v>
      </c>
      <c r="P110" s="10" t="s">
        <v>627</v>
      </c>
      <c r="Q110" s="10" t="s">
        <v>235</v>
      </c>
      <c r="R110" s="10" t="s">
        <v>628</v>
      </c>
      <c r="S110" s="10" t="s">
        <v>240</v>
      </c>
      <c r="T110" s="10" t="s">
        <v>629</v>
      </c>
      <c r="U110" s="10" t="s">
        <v>630</v>
      </c>
    </row>
    <row r="111" spans="1:22" s="10" customFormat="1" x14ac:dyDescent="0.25">
      <c r="A111" s="42">
        <f t="shared" si="2"/>
        <v>98</v>
      </c>
      <c r="B111" s="28">
        <v>16274952</v>
      </c>
      <c r="C111" s="8">
        <v>193828</v>
      </c>
      <c r="D111" s="8" t="s">
        <v>107</v>
      </c>
      <c r="E111" s="9">
        <v>1395</v>
      </c>
      <c r="F111" s="13"/>
      <c r="G111" s="9"/>
      <c r="H111" s="10">
        <v>10</v>
      </c>
      <c r="I111" s="10" t="s">
        <v>177</v>
      </c>
      <c r="J111" s="10">
        <v>1058006</v>
      </c>
      <c r="K111" s="10" t="s">
        <v>178</v>
      </c>
      <c r="L111" s="10">
        <v>58</v>
      </c>
      <c r="M111" s="10" t="s">
        <v>236</v>
      </c>
      <c r="N111" s="10" t="s">
        <v>631</v>
      </c>
      <c r="O111" s="10">
        <v>1058006</v>
      </c>
      <c r="P111" s="10" t="s">
        <v>502</v>
      </c>
      <c r="Q111" s="10" t="s">
        <v>239</v>
      </c>
      <c r="R111" s="10" t="s">
        <v>632</v>
      </c>
      <c r="S111" s="10" t="s">
        <v>385</v>
      </c>
      <c r="T111" s="10" t="s">
        <v>322</v>
      </c>
      <c r="U111" s="10" t="s">
        <v>633</v>
      </c>
    </row>
    <row r="112" spans="1:22" s="10" customFormat="1" x14ac:dyDescent="0.25">
      <c r="A112" s="42">
        <f t="shared" si="2"/>
        <v>99</v>
      </c>
      <c r="B112" s="28">
        <v>16266674</v>
      </c>
      <c r="C112" s="8">
        <v>194161</v>
      </c>
      <c r="D112" s="8" t="s">
        <v>78</v>
      </c>
      <c r="E112" s="9">
        <v>1568</v>
      </c>
      <c r="F112" s="13"/>
      <c r="G112" s="9"/>
      <c r="H112" s="10">
        <v>10</v>
      </c>
      <c r="I112" s="10" t="s">
        <v>177</v>
      </c>
      <c r="J112" s="10">
        <v>1021029</v>
      </c>
      <c r="K112" s="10" t="s">
        <v>178</v>
      </c>
      <c r="L112" s="10">
        <v>20</v>
      </c>
      <c r="M112" s="10" t="s">
        <v>187</v>
      </c>
      <c r="N112" s="10" t="s">
        <v>898</v>
      </c>
      <c r="O112" s="10">
        <v>1021029</v>
      </c>
      <c r="P112" s="10" t="s">
        <v>1034</v>
      </c>
      <c r="Q112" s="10" t="s">
        <v>188</v>
      </c>
      <c r="R112" s="10" t="s">
        <v>610</v>
      </c>
      <c r="S112" s="10" t="s">
        <v>282</v>
      </c>
      <c r="T112" s="10" t="s">
        <v>637</v>
      </c>
      <c r="U112" s="10" t="s">
        <v>638</v>
      </c>
    </row>
    <row r="113" spans="1:21" s="10" customFormat="1" x14ac:dyDescent="0.25">
      <c r="A113" s="42">
        <f t="shared" si="2"/>
        <v>100</v>
      </c>
      <c r="B113" s="28">
        <v>94311262</v>
      </c>
      <c r="C113" s="8">
        <v>194343</v>
      </c>
      <c r="D113" s="8" t="s">
        <v>51</v>
      </c>
      <c r="E113" s="9">
        <v>1460</v>
      </c>
      <c r="F113" s="13"/>
      <c r="G113" s="9"/>
      <c r="H113" s="10">
        <v>10</v>
      </c>
      <c r="I113" s="10" t="s">
        <v>177</v>
      </c>
      <c r="J113" s="10">
        <v>1024002</v>
      </c>
      <c r="K113" s="10" t="s">
        <v>178</v>
      </c>
      <c r="L113" s="10">
        <v>20</v>
      </c>
      <c r="M113" s="10" t="s">
        <v>187</v>
      </c>
      <c r="N113" s="10" t="s">
        <v>218</v>
      </c>
      <c r="O113" s="10">
        <v>1024002</v>
      </c>
      <c r="P113" s="10" t="s">
        <v>639</v>
      </c>
      <c r="Q113" s="10" t="s">
        <v>188</v>
      </c>
      <c r="R113" s="10" t="s">
        <v>352</v>
      </c>
      <c r="S113" s="10" t="s">
        <v>640</v>
      </c>
      <c r="T113" s="10" t="s">
        <v>641</v>
      </c>
      <c r="U113" s="10" t="s">
        <v>642</v>
      </c>
    </row>
    <row r="114" spans="1:21" s="10" customFormat="1" x14ac:dyDescent="0.25">
      <c r="A114" s="42">
        <f t="shared" si="2"/>
        <v>101</v>
      </c>
      <c r="B114" s="28">
        <v>66838079</v>
      </c>
      <c r="C114" s="8">
        <v>194445</v>
      </c>
      <c r="D114" s="8" t="s">
        <v>86</v>
      </c>
      <c r="E114" s="9">
        <v>1306</v>
      </c>
      <c r="F114" s="11" t="s">
        <v>643</v>
      </c>
      <c r="G114" s="9" t="s">
        <v>644</v>
      </c>
      <c r="H114" s="10">
        <v>10</v>
      </c>
      <c r="I114" s="10" t="s">
        <v>177</v>
      </c>
      <c r="J114" s="10">
        <v>1058003</v>
      </c>
      <c r="K114" s="10" t="s">
        <v>178</v>
      </c>
      <c r="L114" s="10">
        <v>58</v>
      </c>
      <c r="M114" s="10" t="s">
        <v>236</v>
      </c>
      <c r="N114" s="10" t="s">
        <v>382</v>
      </c>
      <c r="O114" s="10">
        <v>1058003</v>
      </c>
      <c r="P114" s="10" t="s">
        <v>383</v>
      </c>
      <c r="Q114" s="10" t="s">
        <v>239</v>
      </c>
      <c r="R114" s="10" t="s">
        <v>645</v>
      </c>
      <c r="S114" s="10" t="s">
        <v>646</v>
      </c>
      <c r="T114" s="10" t="s">
        <v>647</v>
      </c>
      <c r="U114" s="10" t="s">
        <v>648</v>
      </c>
    </row>
    <row r="115" spans="1:21" s="10" customFormat="1" x14ac:dyDescent="0.25">
      <c r="A115" s="42">
        <f t="shared" si="2"/>
        <v>102</v>
      </c>
      <c r="B115" s="28">
        <v>94299388</v>
      </c>
      <c r="C115" s="8">
        <v>194503</v>
      </c>
      <c r="D115" s="8" t="s">
        <v>49</v>
      </c>
      <c r="E115" s="9">
        <v>1512</v>
      </c>
      <c r="F115" s="11" t="s">
        <v>649</v>
      </c>
      <c r="G115" s="9" t="s">
        <v>650</v>
      </c>
      <c r="H115" s="10">
        <v>10</v>
      </c>
      <c r="I115" s="10" t="s">
        <v>177</v>
      </c>
      <c r="J115" s="10">
        <v>1040008</v>
      </c>
      <c r="K115" s="10" t="s">
        <v>178</v>
      </c>
      <c r="L115" s="10">
        <v>40</v>
      </c>
      <c r="M115" s="10" t="s">
        <v>232</v>
      </c>
      <c r="N115" s="10" t="s">
        <v>626</v>
      </c>
      <c r="O115" s="10">
        <v>1040008</v>
      </c>
      <c r="P115" s="10" t="s">
        <v>627</v>
      </c>
      <c r="Q115" s="10" t="s">
        <v>235</v>
      </c>
      <c r="R115" s="10" t="s">
        <v>320</v>
      </c>
      <c r="S115" s="10" t="s">
        <v>197</v>
      </c>
      <c r="T115" s="10" t="s">
        <v>566</v>
      </c>
      <c r="U115" s="10" t="s">
        <v>651</v>
      </c>
    </row>
    <row r="116" spans="1:21" s="10" customFormat="1" x14ac:dyDescent="0.25">
      <c r="A116" s="42">
        <f t="shared" si="2"/>
        <v>103</v>
      </c>
      <c r="B116" s="28">
        <v>3000034</v>
      </c>
      <c r="C116" s="8">
        <v>194569</v>
      </c>
      <c r="D116" s="8" t="s">
        <v>67</v>
      </c>
      <c r="E116" s="9"/>
      <c r="F116" s="13"/>
      <c r="G116" s="9"/>
      <c r="H116" s="10">
        <v>20</v>
      </c>
      <c r="I116" s="10" t="s">
        <v>363</v>
      </c>
      <c r="J116" s="10">
        <v>2058002</v>
      </c>
      <c r="K116" s="10" t="s">
        <v>364</v>
      </c>
      <c r="L116" s="10">
        <v>58</v>
      </c>
      <c r="M116" s="10" t="s">
        <v>365</v>
      </c>
      <c r="N116" s="10" t="s">
        <v>365</v>
      </c>
      <c r="O116" s="10">
        <v>2058002</v>
      </c>
      <c r="P116" s="10" t="s">
        <v>266</v>
      </c>
      <c r="Q116" s="10" t="s">
        <v>239</v>
      </c>
      <c r="R116" s="10" t="s">
        <v>652</v>
      </c>
      <c r="S116" s="10" t="s">
        <v>653</v>
      </c>
      <c r="T116" s="10" t="s">
        <v>654</v>
      </c>
      <c r="U116" s="10" t="s">
        <v>655</v>
      </c>
    </row>
    <row r="117" spans="1:21" s="10" customFormat="1" x14ac:dyDescent="0.25">
      <c r="A117" s="42">
        <f t="shared" si="2"/>
        <v>104</v>
      </c>
      <c r="B117" s="28">
        <v>94310138</v>
      </c>
      <c r="C117" s="8">
        <v>194570</v>
      </c>
      <c r="D117" s="8" t="s">
        <v>93</v>
      </c>
      <c r="E117" s="9">
        <v>1452</v>
      </c>
      <c r="F117" s="11" t="s">
        <v>656</v>
      </c>
      <c r="G117" s="9"/>
      <c r="H117" s="10">
        <v>10</v>
      </c>
      <c r="I117" s="10" t="s">
        <v>177</v>
      </c>
      <c r="J117" s="10">
        <v>1021040</v>
      </c>
      <c r="K117" s="10" t="s">
        <v>178</v>
      </c>
      <c r="L117" s="10">
        <v>20</v>
      </c>
      <c r="M117" s="10" t="s">
        <v>187</v>
      </c>
      <c r="N117" s="10" t="s">
        <v>494</v>
      </c>
      <c r="O117" s="10">
        <v>1021040</v>
      </c>
      <c r="P117" s="10" t="s">
        <v>757</v>
      </c>
      <c r="Q117" s="10" t="s">
        <v>188</v>
      </c>
      <c r="R117" s="10" t="s">
        <v>657</v>
      </c>
      <c r="S117" s="10" t="s">
        <v>658</v>
      </c>
      <c r="T117" s="10" t="s">
        <v>659</v>
      </c>
      <c r="U117" s="10" t="s">
        <v>660</v>
      </c>
    </row>
    <row r="118" spans="1:21" s="10" customFormat="1" x14ac:dyDescent="0.25">
      <c r="A118" s="42">
        <f t="shared" si="2"/>
        <v>105</v>
      </c>
      <c r="B118" s="28">
        <v>40379892</v>
      </c>
      <c r="C118" s="8">
        <v>194671</v>
      </c>
      <c r="D118" s="8" t="s">
        <v>38</v>
      </c>
      <c r="E118" s="9"/>
      <c r="F118" s="13"/>
      <c r="G118" s="9"/>
      <c r="H118" s="10">
        <v>20</v>
      </c>
      <c r="I118" s="10" t="s">
        <v>363</v>
      </c>
      <c r="J118" s="10">
        <v>2058003</v>
      </c>
      <c r="K118" s="10" t="s">
        <v>364</v>
      </c>
      <c r="L118" s="10">
        <v>58</v>
      </c>
      <c r="M118" s="10" t="s">
        <v>365</v>
      </c>
      <c r="N118" s="10" t="s">
        <v>365</v>
      </c>
      <c r="O118" s="10">
        <v>2058003</v>
      </c>
      <c r="P118" s="10" t="s">
        <v>382</v>
      </c>
      <c r="Q118" s="10" t="s">
        <v>239</v>
      </c>
      <c r="R118" s="10" t="s">
        <v>375</v>
      </c>
      <c r="S118" s="10" t="s">
        <v>661</v>
      </c>
      <c r="T118" s="10" t="s">
        <v>662</v>
      </c>
      <c r="U118" s="10" t="s">
        <v>663</v>
      </c>
    </row>
    <row r="119" spans="1:21" s="10" customFormat="1" x14ac:dyDescent="0.25">
      <c r="A119" s="42">
        <f t="shared" si="2"/>
        <v>106</v>
      </c>
      <c r="B119" s="28">
        <v>16985519</v>
      </c>
      <c r="C119" s="8">
        <v>194773</v>
      </c>
      <c r="D119" s="8" t="s">
        <v>28</v>
      </c>
      <c r="E119" s="9"/>
      <c r="F119" s="13"/>
      <c r="G119" s="9"/>
      <c r="H119" s="10">
        <v>10</v>
      </c>
      <c r="I119" s="10" t="s">
        <v>177</v>
      </c>
      <c r="J119" s="10">
        <v>1024004</v>
      </c>
      <c r="K119" s="10" t="s">
        <v>178</v>
      </c>
      <c r="L119" s="10">
        <v>20</v>
      </c>
      <c r="M119" s="10" t="s">
        <v>187</v>
      </c>
      <c r="N119" s="10" t="s">
        <v>218</v>
      </c>
      <c r="O119" s="10">
        <v>1024004</v>
      </c>
      <c r="P119" s="10" t="s">
        <v>664</v>
      </c>
      <c r="Q119" s="10" t="s">
        <v>188</v>
      </c>
      <c r="R119" s="10" t="s">
        <v>245</v>
      </c>
      <c r="S119" s="10" t="s">
        <v>447</v>
      </c>
      <c r="T119" s="10" t="s">
        <v>665</v>
      </c>
      <c r="U119" s="10" t="s">
        <v>666</v>
      </c>
    </row>
    <row r="120" spans="1:21" s="10" customFormat="1" x14ac:dyDescent="0.25">
      <c r="A120" s="42">
        <f t="shared" si="2"/>
        <v>107</v>
      </c>
      <c r="B120" s="28">
        <v>16248372</v>
      </c>
      <c r="C120" s="8">
        <v>194795</v>
      </c>
      <c r="D120" s="8" t="s">
        <v>146</v>
      </c>
      <c r="E120" s="9">
        <v>1210</v>
      </c>
      <c r="F120" s="11" t="s">
        <v>667</v>
      </c>
      <c r="G120" s="9"/>
      <c r="H120" s="10">
        <v>10</v>
      </c>
      <c r="I120" s="10" t="s">
        <v>177</v>
      </c>
      <c r="J120" s="10">
        <v>1052000</v>
      </c>
      <c r="K120" s="10" t="s">
        <v>178</v>
      </c>
      <c r="L120" s="10">
        <v>52</v>
      </c>
      <c r="M120" s="10" t="s">
        <v>278</v>
      </c>
      <c r="N120" s="10" t="s">
        <v>278</v>
      </c>
      <c r="O120" s="10">
        <v>1052000</v>
      </c>
      <c r="P120" s="10" t="s">
        <v>594</v>
      </c>
      <c r="Q120" s="10" t="s">
        <v>594</v>
      </c>
      <c r="R120" s="10" t="s">
        <v>380</v>
      </c>
      <c r="S120" s="10" t="s">
        <v>375</v>
      </c>
      <c r="T120" s="10" t="s">
        <v>668</v>
      </c>
      <c r="U120" s="10" t="s">
        <v>669</v>
      </c>
    </row>
    <row r="121" spans="1:21" s="10" customFormat="1" x14ac:dyDescent="0.25">
      <c r="A121" s="42">
        <f t="shared" si="2"/>
        <v>108</v>
      </c>
      <c r="B121" s="28">
        <v>71579673</v>
      </c>
      <c r="C121" s="8">
        <v>194988</v>
      </c>
      <c r="D121" s="8" t="s">
        <v>88</v>
      </c>
      <c r="E121" s="9"/>
      <c r="F121" s="13"/>
      <c r="G121" s="9"/>
      <c r="H121" s="10">
        <v>10</v>
      </c>
      <c r="I121" s="10" t="s">
        <v>177</v>
      </c>
      <c r="J121" s="10">
        <v>1040039</v>
      </c>
      <c r="K121" s="10" t="s">
        <v>548</v>
      </c>
      <c r="L121" s="10">
        <v>40</v>
      </c>
      <c r="M121" s="10" t="s">
        <v>232</v>
      </c>
      <c r="N121" s="10" t="s">
        <v>549</v>
      </c>
      <c r="O121" s="10">
        <v>1040039</v>
      </c>
      <c r="P121" s="10" t="s">
        <v>234</v>
      </c>
      <c r="Q121" s="10" t="s">
        <v>235</v>
      </c>
      <c r="R121" s="10" t="s">
        <v>670</v>
      </c>
      <c r="S121" s="10" t="s">
        <v>224</v>
      </c>
      <c r="T121" s="10" t="s">
        <v>671</v>
      </c>
      <c r="U121" s="10" t="s">
        <v>672</v>
      </c>
    </row>
    <row r="122" spans="1:21" s="10" customFormat="1" x14ac:dyDescent="0.25">
      <c r="A122" s="42">
        <f t="shared" si="2"/>
        <v>109</v>
      </c>
      <c r="B122" s="28">
        <v>66764013</v>
      </c>
      <c r="C122" s="8">
        <v>194999</v>
      </c>
      <c r="D122" s="8" t="s">
        <v>43</v>
      </c>
      <c r="E122" s="9">
        <v>1210</v>
      </c>
      <c r="F122" s="11" t="s">
        <v>673</v>
      </c>
      <c r="G122" s="9" t="s">
        <v>674</v>
      </c>
      <c r="H122" s="10">
        <v>10</v>
      </c>
      <c r="I122" s="10" t="s">
        <v>177</v>
      </c>
      <c r="J122" s="10">
        <v>1052000</v>
      </c>
      <c r="K122" s="10" t="s">
        <v>178</v>
      </c>
      <c r="L122" s="10">
        <v>52</v>
      </c>
      <c r="M122" s="10" t="s">
        <v>278</v>
      </c>
      <c r="N122" s="10" t="s">
        <v>278</v>
      </c>
      <c r="O122" s="10">
        <v>1052000</v>
      </c>
      <c r="P122" s="10" t="s">
        <v>594</v>
      </c>
      <c r="Q122" s="10" t="s">
        <v>594</v>
      </c>
      <c r="R122" s="10" t="s">
        <v>675</v>
      </c>
      <c r="S122" s="10" t="s">
        <v>351</v>
      </c>
      <c r="T122" s="10" t="s">
        <v>421</v>
      </c>
      <c r="U122" s="10" t="s">
        <v>676</v>
      </c>
    </row>
    <row r="123" spans="1:21" s="10" customFormat="1" x14ac:dyDescent="0.25">
      <c r="A123" s="42">
        <f t="shared" si="2"/>
        <v>110</v>
      </c>
      <c r="B123" s="28">
        <v>31175885</v>
      </c>
      <c r="C123" s="8">
        <v>195299</v>
      </c>
      <c r="D123" s="8" t="s">
        <v>32</v>
      </c>
      <c r="E123" s="9">
        <v>1487</v>
      </c>
      <c r="F123" s="13"/>
      <c r="G123" s="9"/>
      <c r="H123" s="10">
        <v>10</v>
      </c>
      <c r="I123" s="10" t="s">
        <v>177</v>
      </c>
      <c r="J123" s="10">
        <v>1024001</v>
      </c>
      <c r="K123" s="10" t="s">
        <v>178</v>
      </c>
      <c r="L123" s="10">
        <v>20</v>
      </c>
      <c r="M123" s="10" t="s">
        <v>187</v>
      </c>
      <c r="N123" s="10" t="s">
        <v>218</v>
      </c>
      <c r="O123" s="10">
        <v>1024001</v>
      </c>
      <c r="P123" s="10" t="s">
        <v>547</v>
      </c>
      <c r="Q123" s="10" t="s">
        <v>188</v>
      </c>
      <c r="R123" s="10" t="s">
        <v>197</v>
      </c>
      <c r="S123" s="10" t="s">
        <v>384</v>
      </c>
      <c r="T123" s="10" t="s">
        <v>678</v>
      </c>
      <c r="U123" s="10" t="s">
        <v>679</v>
      </c>
    </row>
    <row r="124" spans="1:21" s="10" customFormat="1" x14ac:dyDescent="0.25">
      <c r="A124" s="42">
        <f t="shared" si="2"/>
        <v>111</v>
      </c>
      <c r="B124" s="28">
        <v>16284683</v>
      </c>
      <c r="C124" s="8">
        <v>195302</v>
      </c>
      <c r="D124" s="8" t="s">
        <v>79</v>
      </c>
      <c r="E124" s="9">
        <v>1528</v>
      </c>
      <c r="F124" s="11" t="s">
        <v>680</v>
      </c>
      <c r="G124" s="9" t="s">
        <v>681</v>
      </c>
      <c r="H124" s="10">
        <v>10</v>
      </c>
      <c r="I124" s="10" t="s">
        <v>177</v>
      </c>
      <c r="J124" s="10">
        <v>1059005</v>
      </c>
      <c r="K124" s="10" t="s">
        <v>178</v>
      </c>
      <c r="L124" s="10">
        <v>59</v>
      </c>
      <c r="M124" s="10" t="s">
        <v>225</v>
      </c>
      <c r="N124" s="10" t="s">
        <v>226</v>
      </c>
      <c r="O124" s="10">
        <v>1059005</v>
      </c>
      <c r="P124" s="10" t="s">
        <v>227</v>
      </c>
      <c r="Q124" s="10" t="s">
        <v>228</v>
      </c>
      <c r="R124" s="10" t="s">
        <v>497</v>
      </c>
      <c r="S124" s="10" t="s">
        <v>682</v>
      </c>
      <c r="T124" s="10" t="s">
        <v>566</v>
      </c>
      <c r="U124" s="10" t="s">
        <v>683</v>
      </c>
    </row>
    <row r="125" spans="1:21" s="10" customFormat="1" x14ac:dyDescent="0.25">
      <c r="A125" s="42">
        <f t="shared" si="2"/>
        <v>112</v>
      </c>
      <c r="B125" s="28">
        <v>14251569</v>
      </c>
      <c r="C125" s="8">
        <v>195313</v>
      </c>
      <c r="D125" s="8" t="s">
        <v>101</v>
      </c>
      <c r="E125" s="9"/>
      <c r="F125" s="13"/>
      <c r="G125" s="9" t="s">
        <v>684</v>
      </c>
      <c r="H125" s="10">
        <v>10</v>
      </c>
      <c r="I125" s="10" t="s">
        <v>177</v>
      </c>
      <c r="J125" s="10">
        <v>1021038</v>
      </c>
      <c r="K125" s="10" t="s">
        <v>178</v>
      </c>
      <c r="L125" s="10">
        <v>20</v>
      </c>
      <c r="M125" s="10" t="s">
        <v>187</v>
      </c>
      <c r="N125" s="10" t="s">
        <v>898</v>
      </c>
      <c r="O125" s="10">
        <v>1021038</v>
      </c>
      <c r="P125" s="10" t="s">
        <v>707</v>
      </c>
      <c r="Q125" s="10" t="s">
        <v>188</v>
      </c>
      <c r="R125" s="10" t="s">
        <v>685</v>
      </c>
      <c r="S125" s="10" t="s">
        <v>686</v>
      </c>
      <c r="T125" s="10" t="s">
        <v>687</v>
      </c>
      <c r="U125" s="10" t="s">
        <v>688</v>
      </c>
    </row>
    <row r="126" spans="1:21" s="10" customFormat="1" x14ac:dyDescent="0.25">
      <c r="A126" s="42">
        <f t="shared" si="2"/>
        <v>113</v>
      </c>
      <c r="B126" s="28">
        <v>14699287</v>
      </c>
      <c r="C126" s="8">
        <v>195390</v>
      </c>
      <c r="D126" s="8" t="s">
        <v>18</v>
      </c>
      <c r="E126" s="9">
        <v>1211</v>
      </c>
      <c r="F126" s="11" t="s">
        <v>689</v>
      </c>
      <c r="G126" s="9" t="s">
        <v>690</v>
      </c>
      <c r="H126" s="10">
        <v>10</v>
      </c>
      <c r="I126" s="10" t="s">
        <v>177</v>
      </c>
      <c r="J126" s="10">
        <v>1021040</v>
      </c>
      <c r="K126" s="10" t="s">
        <v>178</v>
      </c>
      <c r="L126" s="10">
        <v>20</v>
      </c>
      <c r="M126" s="10" t="s">
        <v>187</v>
      </c>
      <c r="N126" s="10" t="s">
        <v>494</v>
      </c>
      <c r="O126" s="10">
        <v>1021040</v>
      </c>
      <c r="P126" s="10" t="s">
        <v>757</v>
      </c>
      <c r="Q126" s="10" t="s">
        <v>188</v>
      </c>
      <c r="R126" s="10" t="s">
        <v>691</v>
      </c>
      <c r="S126" s="10" t="s">
        <v>692</v>
      </c>
      <c r="T126" s="10" t="s">
        <v>693</v>
      </c>
      <c r="U126" s="10" t="s">
        <v>694</v>
      </c>
    </row>
    <row r="127" spans="1:21" s="10" customFormat="1" x14ac:dyDescent="0.25">
      <c r="A127" s="42">
        <f t="shared" ref="A127:A191" si="3">+A126+1</f>
        <v>114</v>
      </c>
      <c r="B127" s="28">
        <v>94306964</v>
      </c>
      <c r="C127" s="8">
        <v>195459</v>
      </c>
      <c r="D127" s="8" t="s">
        <v>91</v>
      </c>
      <c r="E127" s="9">
        <v>1228</v>
      </c>
      <c r="F127" s="11" t="s">
        <v>696</v>
      </c>
      <c r="G127" s="9" t="s">
        <v>697</v>
      </c>
      <c r="H127" s="10">
        <v>10</v>
      </c>
      <c r="I127" s="10" t="s">
        <v>177</v>
      </c>
      <c r="J127" s="10">
        <v>1057000</v>
      </c>
      <c r="K127" s="10" t="s">
        <v>178</v>
      </c>
      <c r="L127" s="10">
        <v>58</v>
      </c>
      <c r="M127" s="10" t="s">
        <v>261</v>
      </c>
      <c r="N127" s="10" t="s">
        <v>261</v>
      </c>
      <c r="O127" s="10">
        <v>1057000</v>
      </c>
      <c r="P127" s="10" t="s">
        <v>262</v>
      </c>
      <c r="Q127" s="10" t="s">
        <v>263</v>
      </c>
      <c r="R127" s="10" t="s">
        <v>698</v>
      </c>
      <c r="S127" s="10" t="s">
        <v>699</v>
      </c>
      <c r="T127" s="10" t="s">
        <v>603</v>
      </c>
      <c r="U127" s="10" t="s">
        <v>700</v>
      </c>
    </row>
    <row r="128" spans="1:21" s="10" customFormat="1" x14ac:dyDescent="0.25">
      <c r="A128" s="42">
        <f t="shared" si="3"/>
        <v>115</v>
      </c>
      <c r="B128" s="28">
        <v>16262427</v>
      </c>
      <c r="C128" s="8">
        <v>195492</v>
      </c>
      <c r="D128" s="8" t="s">
        <v>75</v>
      </c>
      <c r="E128" s="9">
        <v>1562</v>
      </c>
      <c r="F128" s="13"/>
      <c r="G128" s="9" t="s">
        <v>701</v>
      </c>
      <c r="H128" s="10">
        <v>10</v>
      </c>
      <c r="I128" s="10" t="s">
        <v>177</v>
      </c>
      <c r="J128" s="10">
        <v>1021040</v>
      </c>
      <c r="K128" s="10" t="s">
        <v>178</v>
      </c>
      <c r="L128" s="10">
        <v>20</v>
      </c>
      <c r="M128" s="10" t="s">
        <v>187</v>
      </c>
      <c r="N128" s="10" t="s">
        <v>494</v>
      </c>
      <c r="O128" s="10">
        <v>1021040</v>
      </c>
      <c r="P128" s="10" t="s">
        <v>757</v>
      </c>
      <c r="Q128" s="10" t="s">
        <v>188</v>
      </c>
      <c r="R128" s="10" t="s">
        <v>373</v>
      </c>
      <c r="S128" s="10" t="s">
        <v>691</v>
      </c>
      <c r="T128" s="10" t="s">
        <v>702</v>
      </c>
      <c r="U128" s="10" t="s">
        <v>703</v>
      </c>
    </row>
    <row r="129" spans="1:21" s="10" customFormat="1" x14ac:dyDescent="0.25">
      <c r="A129" s="42">
        <f t="shared" si="3"/>
        <v>116</v>
      </c>
      <c r="B129" s="28">
        <v>31655280</v>
      </c>
      <c r="C129" s="8">
        <v>195685</v>
      </c>
      <c r="D129" s="8" t="s">
        <v>36</v>
      </c>
      <c r="E129" s="9"/>
      <c r="F129" s="13"/>
      <c r="G129" s="9"/>
      <c r="H129" s="10">
        <v>10</v>
      </c>
      <c r="I129" s="10" t="s">
        <v>177</v>
      </c>
      <c r="J129" s="10">
        <v>1041052</v>
      </c>
      <c r="K129" s="10" t="s">
        <v>178</v>
      </c>
      <c r="L129" s="10">
        <v>40</v>
      </c>
      <c r="M129" s="10" t="s">
        <v>232</v>
      </c>
      <c r="N129" s="10" t="s">
        <v>232</v>
      </c>
      <c r="O129" s="10">
        <v>1041052</v>
      </c>
      <c r="P129" s="10" t="s">
        <v>1032</v>
      </c>
      <c r="Q129" s="10" t="s">
        <v>235</v>
      </c>
      <c r="R129" s="10" t="s">
        <v>230</v>
      </c>
      <c r="S129" s="10" t="s">
        <v>704</v>
      </c>
      <c r="T129" s="10" t="s">
        <v>705</v>
      </c>
      <c r="U129" s="10" t="s">
        <v>706</v>
      </c>
    </row>
    <row r="130" spans="1:21" s="25" customFormat="1" hidden="1" outlineLevel="1" x14ac:dyDescent="0.25">
      <c r="A130" s="83"/>
      <c r="B130" s="84">
        <v>16255665</v>
      </c>
      <c r="C130" s="85">
        <v>195696</v>
      </c>
      <c r="D130" s="85" t="s">
        <v>74</v>
      </c>
      <c r="E130" s="24"/>
      <c r="F130" s="26"/>
      <c r="G130" s="24"/>
      <c r="H130" s="25">
        <v>10</v>
      </c>
      <c r="I130" s="25" t="s">
        <v>177</v>
      </c>
      <c r="J130" s="25">
        <v>1021038</v>
      </c>
      <c r="K130" s="25" t="s">
        <v>178</v>
      </c>
      <c r="L130" s="25">
        <v>20</v>
      </c>
      <c r="M130" s="25" t="s">
        <v>187</v>
      </c>
      <c r="N130" s="25" t="s">
        <v>898</v>
      </c>
      <c r="O130" s="25">
        <v>1021038</v>
      </c>
      <c r="P130" s="25" t="s">
        <v>707</v>
      </c>
      <c r="Q130" s="25" t="s">
        <v>188</v>
      </c>
      <c r="R130" s="25" t="s">
        <v>471</v>
      </c>
      <c r="S130" s="25" t="s">
        <v>708</v>
      </c>
      <c r="T130" s="25" t="s">
        <v>709</v>
      </c>
      <c r="U130" s="25" t="s">
        <v>710</v>
      </c>
    </row>
    <row r="131" spans="1:21" s="10" customFormat="1" collapsed="1" x14ac:dyDescent="0.25">
      <c r="A131" s="42">
        <f>+A129+1</f>
        <v>117</v>
      </c>
      <c r="B131" s="28">
        <v>16856610</v>
      </c>
      <c r="C131" s="8">
        <v>195754</v>
      </c>
      <c r="D131" s="8" t="s">
        <v>26</v>
      </c>
      <c r="E131" s="9">
        <v>1430</v>
      </c>
      <c r="F131" s="11" t="s">
        <v>711</v>
      </c>
      <c r="G131" s="9" t="s">
        <v>712</v>
      </c>
      <c r="H131" s="10">
        <v>10</v>
      </c>
      <c r="I131" s="10" t="s">
        <v>177</v>
      </c>
      <c r="J131" s="10">
        <v>1040037</v>
      </c>
      <c r="K131" s="10" t="s">
        <v>178</v>
      </c>
      <c r="L131" s="10">
        <v>40</v>
      </c>
      <c r="M131" s="10" t="s">
        <v>232</v>
      </c>
      <c r="N131" s="10" t="s">
        <v>523</v>
      </c>
      <c r="O131" s="10">
        <v>1040037</v>
      </c>
      <c r="P131" s="10" t="s">
        <v>524</v>
      </c>
      <c r="Q131" s="10" t="s">
        <v>235</v>
      </c>
      <c r="R131" s="10" t="s">
        <v>713</v>
      </c>
      <c r="S131" s="10" t="s">
        <v>182</v>
      </c>
      <c r="T131" s="10" t="s">
        <v>714</v>
      </c>
      <c r="U131" s="10" t="s">
        <v>715</v>
      </c>
    </row>
    <row r="132" spans="1:21" s="10" customFormat="1" x14ac:dyDescent="0.25">
      <c r="A132" s="42">
        <f t="shared" si="3"/>
        <v>118</v>
      </c>
      <c r="B132" s="28">
        <v>94307738</v>
      </c>
      <c r="C132" s="8">
        <v>195980</v>
      </c>
      <c r="D132" s="8" t="s">
        <v>50</v>
      </c>
      <c r="E132" s="9">
        <v>1265</v>
      </c>
      <c r="F132" s="11" t="s">
        <v>716</v>
      </c>
      <c r="G132" s="9" t="s">
        <v>717</v>
      </c>
      <c r="H132" s="10">
        <v>10</v>
      </c>
      <c r="I132" s="10" t="s">
        <v>177</v>
      </c>
      <c r="J132" s="10">
        <v>1040008</v>
      </c>
      <c r="K132" s="10" t="s">
        <v>178</v>
      </c>
      <c r="L132" s="10">
        <v>40</v>
      </c>
      <c r="M132" s="10" t="s">
        <v>232</v>
      </c>
      <c r="N132" s="10" t="s">
        <v>626</v>
      </c>
      <c r="O132" s="10">
        <v>1040008</v>
      </c>
      <c r="P132" s="10" t="s">
        <v>627</v>
      </c>
      <c r="Q132" s="10" t="s">
        <v>235</v>
      </c>
      <c r="R132" s="10" t="s">
        <v>718</v>
      </c>
      <c r="S132" s="10" t="s">
        <v>719</v>
      </c>
      <c r="T132" s="10" t="s">
        <v>720</v>
      </c>
      <c r="U132" s="10" t="s">
        <v>721</v>
      </c>
    </row>
    <row r="133" spans="1:21" s="10" customFormat="1" x14ac:dyDescent="0.25">
      <c r="A133" s="42">
        <f t="shared" si="3"/>
        <v>119</v>
      </c>
      <c r="B133" s="28">
        <v>91245941</v>
      </c>
      <c r="C133" s="8">
        <v>195991</v>
      </c>
      <c r="D133" s="8" t="s">
        <v>89</v>
      </c>
      <c r="E133" s="9">
        <v>1356</v>
      </c>
      <c r="F133" s="11" t="s">
        <v>722</v>
      </c>
      <c r="G133" s="9" t="s">
        <v>723</v>
      </c>
      <c r="H133" s="10">
        <v>10</v>
      </c>
      <c r="I133" s="10" t="s">
        <v>177</v>
      </c>
      <c r="J133" s="10">
        <v>1011020</v>
      </c>
      <c r="K133" s="10" t="s">
        <v>178</v>
      </c>
      <c r="L133" s="10">
        <v>11</v>
      </c>
      <c r="M133" s="10" t="s">
        <v>210</v>
      </c>
      <c r="N133" s="10" t="s">
        <v>211</v>
      </c>
      <c r="O133" s="10">
        <v>1011020</v>
      </c>
      <c r="P133" s="10" t="s">
        <v>326</v>
      </c>
      <c r="Q133" s="10" t="s">
        <v>256</v>
      </c>
      <c r="R133" s="10" t="s">
        <v>724</v>
      </c>
      <c r="S133" s="10" t="s">
        <v>380</v>
      </c>
      <c r="T133" s="10" t="s">
        <v>725</v>
      </c>
      <c r="U133" s="10" t="s">
        <v>726</v>
      </c>
    </row>
    <row r="134" spans="1:21" s="10" customFormat="1" x14ac:dyDescent="0.25">
      <c r="A134" s="42">
        <f t="shared" si="3"/>
        <v>120</v>
      </c>
      <c r="B134" s="31">
        <v>71711676</v>
      </c>
      <c r="C134" s="12">
        <v>196167</v>
      </c>
      <c r="D134" s="8" t="s">
        <v>45</v>
      </c>
      <c r="E134" s="9"/>
      <c r="F134" s="13"/>
      <c r="G134" s="9"/>
      <c r="H134" s="10">
        <v>10</v>
      </c>
      <c r="I134" s="10" t="s">
        <v>177</v>
      </c>
      <c r="J134" s="10">
        <v>1040030</v>
      </c>
      <c r="K134" s="10" t="s">
        <v>548</v>
      </c>
      <c r="L134" s="10">
        <v>40</v>
      </c>
      <c r="M134" s="10" t="s">
        <v>232</v>
      </c>
      <c r="N134" s="10" t="s">
        <v>549</v>
      </c>
      <c r="O134" s="10">
        <v>1040030</v>
      </c>
      <c r="P134" s="10" t="s">
        <v>728</v>
      </c>
      <c r="Q134" s="10" t="s">
        <v>235</v>
      </c>
      <c r="R134" s="10" t="s">
        <v>675</v>
      </c>
      <c r="S134" s="10" t="s">
        <v>729</v>
      </c>
      <c r="T134" s="10" t="s">
        <v>730</v>
      </c>
      <c r="U134" s="10" t="s">
        <v>731</v>
      </c>
    </row>
    <row r="135" spans="1:21" s="10" customFormat="1" x14ac:dyDescent="0.25">
      <c r="A135" s="42">
        <f t="shared" si="3"/>
        <v>121</v>
      </c>
      <c r="B135" s="28">
        <v>16264047</v>
      </c>
      <c r="C135" s="8">
        <v>196214</v>
      </c>
      <c r="D135" s="8" t="s">
        <v>77</v>
      </c>
      <c r="E135" s="9">
        <v>1283</v>
      </c>
      <c r="F135" s="13"/>
      <c r="G135" s="9"/>
      <c r="H135" s="10">
        <v>10</v>
      </c>
      <c r="I135" s="10" t="s">
        <v>177</v>
      </c>
      <c r="J135" s="10">
        <v>1058006</v>
      </c>
      <c r="K135" s="10" t="s">
        <v>178</v>
      </c>
      <c r="L135" s="10">
        <v>58</v>
      </c>
      <c r="M135" s="10" t="s">
        <v>236</v>
      </c>
      <c r="N135" s="10" t="s">
        <v>631</v>
      </c>
      <c r="O135" s="10">
        <v>1058006</v>
      </c>
      <c r="P135" s="10" t="s">
        <v>502</v>
      </c>
      <c r="Q135" s="10" t="s">
        <v>239</v>
      </c>
      <c r="R135" s="10" t="s">
        <v>733</v>
      </c>
      <c r="S135" s="10" t="s">
        <v>734</v>
      </c>
      <c r="T135" s="10" t="s">
        <v>735</v>
      </c>
      <c r="U135" s="10" t="s">
        <v>736</v>
      </c>
    </row>
    <row r="136" spans="1:21" s="10" customFormat="1" x14ac:dyDescent="0.25">
      <c r="A136" s="42">
        <f t="shared" si="3"/>
        <v>122</v>
      </c>
      <c r="B136" s="28">
        <v>52188503</v>
      </c>
      <c r="C136" s="8">
        <v>196225</v>
      </c>
      <c r="D136" s="8" t="s">
        <v>40</v>
      </c>
      <c r="E136" s="9"/>
      <c r="F136" s="13"/>
      <c r="G136" s="9"/>
      <c r="H136" s="10">
        <v>10</v>
      </c>
      <c r="I136" s="10" t="s">
        <v>177</v>
      </c>
      <c r="J136" s="10">
        <v>1040032</v>
      </c>
      <c r="K136" s="10" t="s">
        <v>231</v>
      </c>
      <c r="L136" s="10">
        <v>40</v>
      </c>
      <c r="M136" s="10" t="s">
        <v>232</v>
      </c>
      <c r="N136" s="10" t="s">
        <v>233</v>
      </c>
      <c r="O136" s="10">
        <v>1040032</v>
      </c>
      <c r="P136" s="10" t="s">
        <v>737</v>
      </c>
      <c r="Q136" s="10" t="s">
        <v>235</v>
      </c>
      <c r="R136" s="10" t="s">
        <v>434</v>
      </c>
      <c r="S136" s="10" t="s">
        <v>738</v>
      </c>
      <c r="T136" s="10" t="s">
        <v>636</v>
      </c>
      <c r="U136" s="10" t="s">
        <v>739</v>
      </c>
    </row>
    <row r="137" spans="1:21" s="10" customFormat="1" x14ac:dyDescent="0.25">
      <c r="A137" s="42">
        <f t="shared" si="3"/>
        <v>123</v>
      </c>
      <c r="B137" s="28">
        <v>79966155</v>
      </c>
      <c r="C137" s="8">
        <v>196291</v>
      </c>
      <c r="D137" s="8" t="s">
        <v>156</v>
      </c>
      <c r="E137" s="9"/>
      <c r="F137" s="13"/>
      <c r="G137" s="9"/>
      <c r="H137" s="10">
        <v>10</v>
      </c>
      <c r="I137" s="10" t="s">
        <v>177</v>
      </c>
      <c r="J137" s="10">
        <v>1040032</v>
      </c>
      <c r="K137" s="10" t="s">
        <v>231</v>
      </c>
      <c r="L137" s="10">
        <v>40</v>
      </c>
      <c r="M137" s="10" t="s">
        <v>232</v>
      </c>
      <c r="N137" s="10" t="s">
        <v>233</v>
      </c>
      <c r="O137" s="10">
        <v>1040032</v>
      </c>
      <c r="P137" s="10" t="s">
        <v>737</v>
      </c>
      <c r="Q137" s="10" t="s">
        <v>235</v>
      </c>
      <c r="R137" s="10" t="s">
        <v>385</v>
      </c>
      <c r="S137" s="10" t="s">
        <v>740</v>
      </c>
      <c r="T137" s="10" t="s">
        <v>741</v>
      </c>
      <c r="U137" s="10" t="s">
        <v>742</v>
      </c>
    </row>
    <row r="138" spans="1:21" s="10" customFormat="1" x14ac:dyDescent="0.25">
      <c r="A138" s="42">
        <f t="shared" si="3"/>
        <v>124</v>
      </c>
      <c r="B138" s="28">
        <v>80225152</v>
      </c>
      <c r="C138" s="8">
        <v>196316</v>
      </c>
      <c r="D138" s="8" t="s">
        <v>47</v>
      </c>
      <c r="E138" s="9"/>
      <c r="F138" s="13"/>
      <c r="G138" s="9"/>
      <c r="H138" s="10">
        <v>10</v>
      </c>
      <c r="I138" s="10" t="s">
        <v>177</v>
      </c>
      <c r="J138" s="10">
        <v>1040032</v>
      </c>
      <c r="K138" s="10" t="s">
        <v>231</v>
      </c>
      <c r="L138" s="10">
        <v>40</v>
      </c>
      <c r="M138" s="10" t="s">
        <v>232</v>
      </c>
      <c r="N138" s="10" t="s">
        <v>233</v>
      </c>
      <c r="O138" s="10">
        <v>1040032</v>
      </c>
      <c r="P138" s="10" t="s">
        <v>737</v>
      </c>
      <c r="Q138" s="10" t="s">
        <v>235</v>
      </c>
      <c r="R138" s="10" t="s">
        <v>743</v>
      </c>
      <c r="S138" s="10" t="s">
        <v>744</v>
      </c>
      <c r="T138" s="10" t="s">
        <v>296</v>
      </c>
      <c r="U138" s="10" t="s">
        <v>745</v>
      </c>
    </row>
    <row r="139" spans="1:21" s="10" customFormat="1" x14ac:dyDescent="0.25">
      <c r="A139" s="42">
        <f t="shared" si="3"/>
        <v>125</v>
      </c>
      <c r="B139" s="28">
        <v>1112218957</v>
      </c>
      <c r="C139" s="8">
        <v>196350</v>
      </c>
      <c r="D139" s="8" t="s">
        <v>52</v>
      </c>
      <c r="E139" s="9">
        <v>1510</v>
      </c>
      <c r="F139" s="13"/>
      <c r="G139" s="9"/>
      <c r="H139" s="10">
        <v>10</v>
      </c>
      <c r="I139" s="10" t="s">
        <v>177</v>
      </c>
      <c r="J139" s="10">
        <v>1040051</v>
      </c>
      <c r="K139" s="10" t="s">
        <v>178</v>
      </c>
      <c r="L139" s="10">
        <v>40</v>
      </c>
      <c r="M139" s="10" t="s">
        <v>232</v>
      </c>
      <c r="N139" s="10" t="s">
        <v>232</v>
      </c>
      <c r="O139" s="10">
        <v>1040051</v>
      </c>
      <c r="P139" s="10" t="s">
        <v>1032</v>
      </c>
      <c r="Q139" s="10" t="s">
        <v>235</v>
      </c>
      <c r="R139" s="10" t="s">
        <v>746</v>
      </c>
      <c r="S139" s="10" t="s">
        <v>632</v>
      </c>
      <c r="T139" s="10" t="s">
        <v>747</v>
      </c>
      <c r="U139" s="10" t="s">
        <v>748</v>
      </c>
    </row>
    <row r="140" spans="1:21" s="10" customFormat="1" x14ac:dyDescent="0.25">
      <c r="A140" s="42">
        <f t="shared" si="3"/>
        <v>126</v>
      </c>
      <c r="B140" s="28">
        <v>16751414</v>
      </c>
      <c r="C140" s="8">
        <v>196382</v>
      </c>
      <c r="D140" s="8" t="s">
        <v>59</v>
      </c>
      <c r="E140" s="9"/>
      <c r="F140" s="13"/>
      <c r="G140" s="9"/>
      <c r="H140" s="10">
        <v>10</v>
      </c>
      <c r="I140" s="10" t="s">
        <v>177</v>
      </c>
      <c r="J140" s="10">
        <v>1040033</v>
      </c>
      <c r="K140" s="10" t="s">
        <v>511</v>
      </c>
      <c r="L140" s="10">
        <v>40</v>
      </c>
      <c r="M140" s="10" t="s">
        <v>232</v>
      </c>
      <c r="N140" s="10" t="s">
        <v>512</v>
      </c>
      <c r="O140" s="10">
        <v>1040033</v>
      </c>
      <c r="P140" s="10" t="s">
        <v>558</v>
      </c>
      <c r="Q140" s="10" t="s">
        <v>235</v>
      </c>
      <c r="R140" s="10" t="s">
        <v>749</v>
      </c>
      <c r="S140" s="10" t="s">
        <v>645</v>
      </c>
      <c r="T140" s="10" t="s">
        <v>750</v>
      </c>
      <c r="U140" s="10" t="s">
        <v>751</v>
      </c>
    </row>
    <row r="141" spans="1:21" s="10" customFormat="1" x14ac:dyDescent="0.25">
      <c r="A141" s="42">
        <f t="shared" si="3"/>
        <v>127</v>
      </c>
      <c r="B141" s="28">
        <v>94061012</v>
      </c>
      <c r="C141" s="8">
        <v>196440</v>
      </c>
      <c r="D141" s="8" t="s">
        <v>157</v>
      </c>
      <c r="E141" s="9">
        <v>1321</v>
      </c>
      <c r="F141" s="13"/>
      <c r="G141" s="9"/>
      <c r="H141" s="10">
        <v>10</v>
      </c>
      <c r="I141" s="10" t="s">
        <v>177</v>
      </c>
      <c r="J141" s="10">
        <v>1040039</v>
      </c>
      <c r="K141" s="10" t="s">
        <v>178</v>
      </c>
      <c r="L141" s="10">
        <v>40</v>
      </c>
      <c r="M141" s="10" t="s">
        <v>232</v>
      </c>
      <c r="N141" s="10" t="s">
        <v>232</v>
      </c>
      <c r="O141" s="10">
        <v>1040039</v>
      </c>
      <c r="P141" s="10" t="s">
        <v>234</v>
      </c>
      <c r="Q141" s="10" t="s">
        <v>235</v>
      </c>
      <c r="R141" s="10" t="s">
        <v>752</v>
      </c>
      <c r="S141" s="10" t="s">
        <v>423</v>
      </c>
      <c r="T141" s="10" t="s">
        <v>753</v>
      </c>
      <c r="U141" s="10" t="s">
        <v>754</v>
      </c>
    </row>
    <row r="142" spans="1:21" s="10" customFormat="1" x14ac:dyDescent="0.25">
      <c r="A142" s="42">
        <f>+A141+1</f>
        <v>128</v>
      </c>
      <c r="B142" s="28">
        <v>6105305</v>
      </c>
      <c r="C142" s="8">
        <v>196462</v>
      </c>
      <c r="D142" s="8" t="s">
        <v>14</v>
      </c>
      <c r="E142" s="9">
        <v>1336</v>
      </c>
      <c r="F142" s="11" t="s">
        <v>755</v>
      </c>
      <c r="G142" s="9" t="s">
        <v>756</v>
      </c>
      <c r="H142" s="10">
        <v>10</v>
      </c>
      <c r="I142" s="10" t="s">
        <v>177</v>
      </c>
      <c r="J142" s="10">
        <v>1021037</v>
      </c>
      <c r="K142" s="10" t="s">
        <v>178</v>
      </c>
      <c r="L142" s="10">
        <v>20</v>
      </c>
      <c r="M142" s="10" t="s">
        <v>187</v>
      </c>
      <c r="N142" s="10" t="s">
        <v>897</v>
      </c>
      <c r="O142" s="10">
        <v>1021037</v>
      </c>
      <c r="P142" s="10" t="s">
        <v>346</v>
      </c>
      <c r="Q142" s="10" t="s">
        <v>188</v>
      </c>
      <c r="R142" s="10" t="s">
        <v>598</v>
      </c>
      <c r="S142" s="10" t="s">
        <v>724</v>
      </c>
      <c r="T142" s="10" t="s">
        <v>215</v>
      </c>
      <c r="U142" s="10" t="s">
        <v>758</v>
      </c>
    </row>
    <row r="143" spans="1:21" s="10" customFormat="1" x14ac:dyDescent="0.25">
      <c r="A143" s="42">
        <f t="shared" si="3"/>
        <v>129</v>
      </c>
      <c r="B143" s="28">
        <v>16263134</v>
      </c>
      <c r="C143" s="8">
        <v>196677</v>
      </c>
      <c r="D143" s="8" t="s">
        <v>76</v>
      </c>
      <c r="E143" s="9">
        <v>1313</v>
      </c>
      <c r="F143" s="11" t="s">
        <v>761</v>
      </c>
      <c r="G143" s="9" t="s">
        <v>762</v>
      </c>
      <c r="H143" s="10">
        <v>10</v>
      </c>
      <c r="I143" s="10" t="s">
        <v>177</v>
      </c>
      <c r="J143" s="10">
        <v>1020000</v>
      </c>
      <c r="K143" s="10" t="s">
        <v>178</v>
      </c>
      <c r="L143" s="10">
        <v>20</v>
      </c>
      <c r="M143" s="10" t="s">
        <v>187</v>
      </c>
      <c r="N143" s="10" t="s">
        <v>187</v>
      </c>
      <c r="O143" s="10">
        <v>1020000</v>
      </c>
      <c r="P143" s="10" t="s">
        <v>757</v>
      </c>
      <c r="Q143" s="10" t="s">
        <v>188</v>
      </c>
      <c r="R143" s="10" t="s">
        <v>632</v>
      </c>
      <c r="S143" s="10" t="s">
        <v>763</v>
      </c>
      <c r="T143" s="10" t="s">
        <v>764</v>
      </c>
      <c r="U143" s="10" t="s">
        <v>765</v>
      </c>
    </row>
    <row r="144" spans="1:21" s="25" customFormat="1" hidden="1" outlineLevel="1" x14ac:dyDescent="0.25">
      <c r="A144" s="83"/>
      <c r="B144" s="84">
        <v>16288763</v>
      </c>
      <c r="C144" s="85">
        <v>196860</v>
      </c>
      <c r="D144" s="85" t="s">
        <v>60</v>
      </c>
      <c r="E144" s="24">
        <v>1484</v>
      </c>
      <c r="F144" s="26"/>
      <c r="G144" s="24" t="s">
        <v>768</v>
      </c>
      <c r="H144" s="25">
        <v>10</v>
      </c>
      <c r="I144" s="25" t="s">
        <v>177</v>
      </c>
      <c r="J144" s="25">
        <v>1021004</v>
      </c>
      <c r="K144" s="25" t="s">
        <v>178</v>
      </c>
      <c r="L144" s="25">
        <v>20</v>
      </c>
      <c r="M144" s="25" t="s">
        <v>187</v>
      </c>
      <c r="N144" s="25" t="s">
        <v>898</v>
      </c>
      <c r="O144" s="25">
        <v>1021004</v>
      </c>
      <c r="P144" s="25" t="s">
        <v>314</v>
      </c>
      <c r="Q144" s="25" t="s">
        <v>188</v>
      </c>
      <c r="R144" s="25" t="s">
        <v>274</v>
      </c>
      <c r="S144" s="25" t="s">
        <v>769</v>
      </c>
      <c r="T144" s="25" t="s">
        <v>770</v>
      </c>
      <c r="U144" s="25" t="s">
        <v>771</v>
      </c>
    </row>
    <row r="145" spans="1:21" s="25" customFormat="1" hidden="1" outlineLevel="1" x14ac:dyDescent="0.25">
      <c r="A145" s="83"/>
      <c r="B145" s="84">
        <v>10096894</v>
      </c>
      <c r="C145" s="85">
        <v>197013</v>
      </c>
      <c r="D145" s="85" t="s">
        <v>16</v>
      </c>
      <c r="E145" s="24">
        <v>1376</v>
      </c>
      <c r="F145" s="26" t="s">
        <v>772</v>
      </c>
      <c r="G145" s="24" t="s">
        <v>773</v>
      </c>
      <c r="H145" s="25">
        <v>10</v>
      </c>
      <c r="I145" s="25" t="s">
        <v>177</v>
      </c>
      <c r="J145" s="25">
        <v>1021040</v>
      </c>
      <c r="K145" s="25" t="s">
        <v>178</v>
      </c>
      <c r="L145" s="25">
        <v>20</v>
      </c>
      <c r="M145" s="25" t="s">
        <v>187</v>
      </c>
      <c r="N145" s="25" t="s">
        <v>494</v>
      </c>
      <c r="O145" s="25">
        <v>1021040</v>
      </c>
      <c r="P145" s="25" t="s">
        <v>757</v>
      </c>
      <c r="Q145" s="25" t="s">
        <v>188</v>
      </c>
      <c r="R145" s="25" t="s">
        <v>181</v>
      </c>
      <c r="S145" s="25" t="s">
        <v>774</v>
      </c>
      <c r="T145" s="25" t="s">
        <v>381</v>
      </c>
      <c r="U145" s="25" t="s">
        <v>775</v>
      </c>
    </row>
    <row r="146" spans="1:21" s="25" customFormat="1" hidden="1" outlineLevel="1" x14ac:dyDescent="0.25">
      <c r="A146" s="83"/>
      <c r="B146" s="84">
        <v>16655947</v>
      </c>
      <c r="C146" s="85">
        <v>197024</v>
      </c>
      <c r="D146" s="85" t="s">
        <v>81</v>
      </c>
      <c r="E146" s="24">
        <v>1402</v>
      </c>
      <c r="F146" s="26"/>
      <c r="G146" s="24"/>
      <c r="H146" s="25">
        <v>10</v>
      </c>
      <c r="I146" s="25" t="s">
        <v>177</v>
      </c>
      <c r="J146" s="25">
        <v>1021012</v>
      </c>
      <c r="K146" s="25" t="s">
        <v>178</v>
      </c>
      <c r="L146" s="25">
        <v>20</v>
      </c>
      <c r="M146" s="25" t="s">
        <v>187</v>
      </c>
      <c r="N146" s="25" t="s">
        <v>898</v>
      </c>
      <c r="O146" s="25">
        <v>1021012</v>
      </c>
      <c r="P146" s="25" t="s">
        <v>766</v>
      </c>
      <c r="Q146" s="25" t="s">
        <v>188</v>
      </c>
      <c r="R146" s="25" t="s">
        <v>776</v>
      </c>
      <c r="S146" s="25" t="s">
        <v>497</v>
      </c>
      <c r="T146" s="25" t="s">
        <v>777</v>
      </c>
      <c r="U146" s="25" t="s">
        <v>778</v>
      </c>
    </row>
    <row r="147" spans="1:21" s="10" customFormat="1" collapsed="1" x14ac:dyDescent="0.25">
      <c r="A147" s="42">
        <f>+A143+1</f>
        <v>130</v>
      </c>
      <c r="B147" s="28">
        <v>14885338</v>
      </c>
      <c r="C147" s="8">
        <v>197080</v>
      </c>
      <c r="D147" s="8" t="s">
        <v>73</v>
      </c>
      <c r="E147" s="9">
        <v>1402</v>
      </c>
      <c r="F147" s="13"/>
      <c r="G147" s="9"/>
      <c r="H147" s="10">
        <v>10</v>
      </c>
      <c r="I147" s="10" t="s">
        <v>177</v>
      </c>
      <c r="J147" s="10">
        <v>1021008</v>
      </c>
      <c r="K147" s="10" t="s">
        <v>178</v>
      </c>
      <c r="L147" s="10">
        <v>20</v>
      </c>
      <c r="M147" s="10" t="s">
        <v>187</v>
      </c>
      <c r="N147" s="10" t="s">
        <v>898</v>
      </c>
      <c r="O147" s="10">
        <v>1021008</v>
      </c>
      <c r="P147" s="10" t="s">
        <v>534</v>
      </c>
      <c r="Q147" s="10" t="s">
        <v>188</v>
      </c>
      <c r="R147" s="10" t="s">
        <v>507</v>
      </c>
      <c r="S147" s="10" t="s">
        <v>779</v>
      </c>
      <c r="T147" s="10" t="s">
        <v>780</v>
      </c>
      <c r="U147" s="10" t="s">
        <v>781</v>
      </c>
    </row>
    <row r="148" spans="1:21" s="10" customFormat="1" x14ac:dyDescent="0.25">
      <c r="A148" s="42">
        <f t="shared" si="3"/>
        <v>131</v>
      </c>
      <c r="B148" s="28">
        <v>94468509</v>
      </c>
      <c r="C148" s="8">
        <v>197396</v>
      </c>
      <c r="D148" s="8" t="s">
        <v>94</v>
      </c>
      <c r="E148" s="9">
        <v>1592</v>
      </c>
      <c r="F148" s="13"/>
      <c r="G148" s="9" t="s">
        <v>783</v>
      </c>
      <c r="H148" s="10">
        <v>10</v>
      </c>
      <c r="I148" s="10" t="s">
        <v>177</v>
      </c>
      <c r="J148" s="10">
        <v>1011000</v>
      </c>
      <c r="K148" s="10" t="s">
        <v>178</v>
      </c>
      <c r="L148" s="10">
        <v>11</v>
      </c>
      <c r="M148" s="10" t="s">
        <v>210</v>
      </c>
      <c r="N148" s="10" t="s">
        <v>210</v>
      </c>
      <c r="O148" s="10">
        <v>1011000</v>
      </c>
      <c r="P148" s="10" t="s">
        <v>784</v>
      </c>
      <c r="Q148" s="10" t="s">
        <v>256</v>
      </c>
      <c r="R148" s="10" t="s">
        <v>785</v>
      </c>
      <c r="S148" s="10" t="s">
        <v>634</v>
      </c>
      <c r="T148" s="10" t="s">
        <v>786</v>
      </c>
      <c r="U148" s="10" t="s">
        <v>787</v>
      </c>
    </row>
    <row r="149" spans="1:21" s="10" customFormat="1" x14ac:dyDescent="0.25">
      <c r="A149" s="42">
        <f t="shared" si="3"/>
        <v>132</v>
      </c>
      <c r="B149" s="28">
        <v>16863860</v>
      </c>
      <c r="C149" s="8">
        <v>197487</v>
      </c>
      <c r="D149" s="8" t="s">
        <v>27</v>
      </c>
      <c r="E149" s="9"/>
      <c r="F149" s="11" t="s">
        <v>894</v>
      </c>
      <c r="G149" s="9"/>
      <c r="H149" s="10">
        <v>10</v>
      </c>
      <c r="I149" s="10" t="s">
        <v>177</v>
      </c>
      <c r="J149" s="10">
        <v>1057000</v>
      </c>
      <c r="K149" s="10" t="s">
        <v>178</v>
      </c>
      <c r="L149" s="10">
        <v>58</v>
      </c>
      <c r="M149" s="10" t="s">
        <v>261</v>
      </c>
      <c r="N149" s="10" t="s">
        <v>261</v>
      </c>
      <c r="O149" s="10">
        <v>1057000</v>
      </c>
      <c r="P149" s="10" t="s">
        <v>262</v>
      </c>
      <c r="Q149" s="10" t="s">
        <v>263</v>
      </c>
      <c r="R149" s="10" t="s">
        <v>448</v>
      </c>
      <c r="S149" s="10" t="s">
        <v>617</v>
      </c>
      <c r="T149" s="10" t="s">
        <v>788</v>
      </c>
      <c r="U149" s="10" t="s">
        <v>789</v>
      </c>
    </row>
    <row r="150" spans="1:21" s="10" customFormat="1" x14ac:dyDescent="0.25">
      <c r="A150" s="42">
        <f t="shared" si="3"/>
        <v>133</v>
      </c>
      <c r="B150" s="28">
        <v>16797580</v>
      </c>
      <c r="C150" s="8">
        <v>197556</v>
      </c>
      <c r="D150" s="8" t="s">
        <v>25</v>
      </c>
      <c r="E150" s="9"/>
      <c r="F150" s="13"/>
      <c r="G150" s="9" t="s">
        <v>790</v>
      </c>
      <c r="H150" s="10">
        <v>20</v>
      </c>
      <c r="I150" s="10" t="s">
        <v>363</v>
      </c>
      <c r="J150" s="10">
        <v>2059000</v>
      </c>
      <c r="K150" s="10" t="s">
        <v>364</v>
      </c>
      <c r="L150" s="10">
        <v>59</v>
      </c>
      <c r="M150" s="10" t="s">
        <v>365</v>
      </c>
      <c r="N150" s="10" t="s">
        <v>365</v>
      </c>
      <c r="O150" s="10">
        <v>2059000</v>
      </c>
      <c r="P150" s="10" t="s">
        <v>389</v>
      </c>
      <c r="Q150" s="10" t="s">
        <v>228</v>
      </c>
      <c r="R150" s="10" t="s">
        <v>214</v>
      </c>
      <c r="S150" s="10" t="s">
        <v>467</v>
      </c>
      <c r="T150" s="10" t="s">
        <v>714</v>
      </c>
      <c r="U150" s="10" t="s">
        <v>791</v>
      </c>
    </row>
    <row r="151" spans="1:21" s="10" customFormat="1" x14ac:dyDescent="0.25">
      <c r="A151" s="42">
        <f t="shared" si="3"/>
        <v>134</v>
      </c>
      <c r="B151" s="28">
        <v>16635353</v>
      </c>
      <c r="C151" s="8">
        <v>197589</v>
      </c>
      <c r="D151" s="8" t="s">
        <v>80</v>
      </c>
      <c r="E151" s="9">
        <v>1301</v>
      </c>
      <c r="F151" s="11" t="s">
        <v>792</v>
      </c>
      <c r="G151" s="9"/>
      <c r="H151" s="10">
        <v>10</v>
      </c>
      <c r="I151" s="10" t="s">
        <v>177</v>
      </c>
      <c r="J151" s="10">
        <v>1021040</v>
      </c>
      <c r="K151" s="10" t="s">
        <v>178</v>
      </c>
      <c r="L151" s="10">
        <v>20</v>
      </c>
      <c r="M151" s="10" t="s">
        <v>187</v>
      </c>
      <c r="N151" s="10" t="s">
        <v>494</v>
      </c>
      <c r="O151" s="10">
        <v>1021040</v>
      </c>
      <c r="P151" s="10" t="s">
        <v>757</v>
      </c>
      <c r="Q151" s="10" t="s">
        <v>188</v>
      </c>
      <c r="R151" s="10" t="s">
        <v>309</v>
      </c>
      <c r="S151" s="10" t="s">
        <v>309</v>
      </c>
      <c r="T151" s="10" t="s">
        <v>793</v>
      </c>
      <c r="U151" s="10" t="s">
        <v>794</v>
      </c>
    </row>
    <row r="152" spans="1:21" s="10" customFormat="1" x14ac:dyDescent="0.25">
      <c r="A152" s="42">
        <f t="shared" si="3"/>
        <v>135</v>
      </c>
      <c r="B152" s="28">
        <v>14696901</v>
      </c>
      <c r="C152" s="8">
        <v>197997</v>
      </c>
      <c r="D152" s="8" t="s">
        <v>71</v>
      </c>
      <c r="E152" s="9"/>
      <c r="F152" s="13"/>
      <c r="G152" s="9"/>
      <c r="H152" s="10">
        <v>10</v>
      </c>
      <c r="I152" s="10" t="s">
        <v>177</v>
      </c>
      <c r="J152" s="10">
        <v>1024005</v>
      </c>
      <c r="K152" s="10" t="s">
        <v>178</v>
      </c>
      <c r="L152" s="10">
        <v>20</v>
      </c>
      <c r="M152" s="10" t="s">
        <v>187</v>
      </c>
      <c r="N152" s="10" t="s">
        <v>218</v>
      </c>
      <c r="O152" s="10">
        <v>1024005</v>
      </c>
      <c r="P152" s="10" t="s">
        <v>219</v>
      </c>
      <c r="Q152" s="10" t="s">
        <v>188</v>
      </c>
      <c r="R152" s="10" t="s">
        <v>351</v>
      </c>
      <c r="S152" s="10" t="s">
        <v>795</v>
      </c>
      <c r="T152" s="10" t="s">
        <v>796</v>
      </c>
      <c r="U152" s="10" t="s">
        <v>797</v>
      </c>
    </row>
    <row r="153" spans="1:21" s="10" customFormat="1" x14ac:dyDescent="0.25">
      <c r="A153" s="42">
        <f t="shared" si="3"/>
        <v>136</v>
      </c>
      <c r="B153" s="28">
        <v>16858542</v>
      </c>
      <c r="C153" s="8">
        <v>198173</v>
      </c>
      <c r="D153" s="8" t="s">
        <v>149</v>
      </c>
      <c r="E153" s="9"/>
      <c r="F153" s="13"/>
      <c r="G153" s="9"/>
      <c r="H153" s="10">
        <v>10</v>
      </c>
      <c r="I153" s="10" t="s">
        <v>177</v>
      </c>
      <c r="J153" s="10">
        <v>1024004</v>
      </c>
      <c r="K153" s="10" t="s">
        <v>178</v>
      </c>
      <c r="L153" s="10">
        <v>20</v>
      </c>
      <c r="M153" s="10" t="s">
        <v>187</v>
      </c>
      <c r="N153" s="10" t="s">
        <v>218</v>
      </c>
      <c r="O153" s="10">
        <v>1024004</v>
      </c>
      <c r="P153" s="10" t="s">
        <v>664</v>
      </c>
      <c r="Q153" s="10" t="s">
        <v>188</v>
      </c>
      <c r="R153" s="10" t="s">
        <v>798</v>
      </c>
      <c r="S153" s="10" t="s">
        <v>316</v>
      </c>
      <c r="T153" s="10" t="s">
        <v>799</v>
      </c>
      <c r="U153" s="10" t="s">
        <v>800</v>
      </c>
    </row>
    <row r="154" spans="1:21" s="10" customFormat="1" x14ac:dyDescent="0.25">
      <c r="A154" s="42">
        <f t="shared" si="3"/>
        <v>137</v>
      </c>
      <c r="B154" s="28">
        <v>16749253</v>
      </c>
      <c r="C154" s="8">
        <v>198355</v>
      </c>
      <c r="D154" s="8" t="s">
        <v>61</v>
      </c>
      <c r="E154" s="9"/>
      <c r="F154" s="13"/>
      <c r="G154" s="9"/>
      <c r="H154" s="10">
        <v>10</v>
      </c>
      <c r="I154" s="10" t="s">
        <v>177</v>
      </c>
      <c r="J154" s="10">
        <v>1040040</v>
      </c>
      <c r="K154" s="10" t="s">
        <v>511</v>
      </c>
      <c r="L154" s="10">
        <v>40</v>
      </c>
      <c r="M154" s="10" t="s">
        <v>232</v>
      </c>
      <c r="N154" s="10" t="s">
        <v>512</v>
      </c>
      <c r="O154" s="10">
        <v>1040040</v>
      </c>
      <c r="P154" s="10" t="s">
        <v>802</v>
      </c>
      <c r="Q154" s="10" t="s">
        <v>235</v>
      </c>
      <c r="R154" s="10" t="s">
        <v>471</v>
      </c>
      <c r="S154" s="10" t="s">
        <v>803</v>
      </c>
      <c r="T154" s="10" t="s">
        <v>804</v>
      </c>
      <c r="U154" s="10" t="s">
        <v>805</v>
      </c>
    </row>
    <row r="155" spans="1:21" s="10" customFormat="1" x14ac:dyDescent="0.25">
      <c r="A155" s="42">
        <f t="shared" si="3"/>
        <v>138</v>
      </c>
      <c r="B155" s="28">
        <v>15985967</v>
      </c>
      <c r="C155" s="8">
        <v>198366</v>
      </c>
      <c r="D155" s="8" t="s">
        <v>103</v>
      </c>
      <c r="E155" s="9"/>
      <c r="F155" s="13"/>
      <c r="G155" s="9"/>
      <c r="H155" s="10">
        <v>10</v>
      </c>
      <c r="I155" s="10" t="s">
        <v>177</v>
      </c>
      <c r="J155" s="10">
        <v>1040039</v>
      </c>
      <c r="K155" s="10" t="s">
        <v>511</v>
      </c>
      <c r="L155" s="10">
        <v>40</v>
      </c>
      <c r="M155" s="10" t="s">
        <v>232</v>
      </c>
      <c r="N155" s="10" t="s">
        <v>512</v>
      </c>
      <c r="O155" s="10">
        <v>1040039</v>
      </c>
      <c r="P155" s="10" t="s">
        <v>234</v>
      </c>
      <c r="Q155" s="10" t="s">
        <v>235</v>
      </c>
      <c r="R155" s="10" t="s">
        <v>682</v>
      </c>
      <c r="S155" s="10" t="s">
        <v>224</v>
      </c>
      <c r="T155" s="10" t="s">
        <v>806</v>
      </c>
      <c r="U155" s="10" t="s">
        <v>807</v>
      </c>
    </row>
    <row r="156" spans="1:21" s="10" customFormat="1" x14ac:dyDescent="0.25">
      <c r="A156" s="42">
        <f t="shared" si="3"/>
        <v>139</v>
      </c>
      <c r="B156" s="28">
        <v>91257261</v>
      </c>
      <c r="C156" s="8">
        <v>198388</v>
      </c>
      <c r="D156" s="8" t="s">
        <v>62</v>
      </c>
      <c r="E156" s="9"/>
      <c r="F156" s="13"/>
      <c r="G156" s="9"/>
      <c r="H156" s="10">
        <v>10</v>
      </c>
      <c r="I156" s="10" t="s">
        <v>177</v>
      </c>
      <c r="J156" s="10">
        <v>1040040</v>
      </c>
      <c r="K156" s="10" t="s">
        <v>548</v>
      </c>
      <c r="L156" s="10">
        <v>40</v>
      </c>
      <c r="M156" s="10" t="s">
        <v>232</v>
      </c>
      <c r="N156" s="10" t="s">
        <v>549</v>
      </c>
      <c r="O156" s="10">
        <v>1040040</v>
      </c>
      <c r="P156" s="10" t="s">
        <v>802</v>
      </c>
      <c r="Q156" s="10" t="s">
        <v>235</v>
      </c>
      <c r="R156" s="10" t="s">
        <v>808</v>
      </c>
      <c r="S156" s="10" t="s">
        <v>767</v>
      </c>
      <c r="T156" s="10" t="s">
        <v>809</v>
      </c>
      <c r="U156" s="10" t="s">
        <v>810</v>
      </c>
    </row>
    <row r="157" spans="1:21" s="10" customFormat="1" x14ac:dyDescent="0.25">
      <c r="A157" s="42">
        <f t="shared" si="3"/>
        <v>140</v>
      </c>
      <c r="B157" s="28">
        <v>8743803</v>
      </c>
      <c r="C157" s="8">
        <v>198399</v>
      </c>
      <c r="D157" s="8" t="s">
        <v>63</v>
      </c>
      <c r="E157" s="9"/>
      <c r="F157" s="13"/>
      <c r="G157" s="9"/>
      <c r="H157" s="10">
        <v>10</v>
      </c>
      <c r="I157" s="10" t="s">
        <v>177</v>
      </c>
      <c r="J157" s="10">
        <v>1040040</v>
      </c>
      <c r="K157" s="10" t="s">
        <v>243</v>
      </c>
      <c r="L157" s="10">
        <v>40</v>
      </c>
      <c r="M157" s="10" t="s">
        <v>232</v>
      </c>
      <c r="N157" s="10" t="s">
        <v>244</v>
      </c>
      <c r="O157" s="10">
        <v>1040040</v>
      </c>
      <c r="P157" s="10" t="s">
        <v>802</v>
      </c>
      <c r="Q157" s="10" t="s">
        <v>235</v>
      </c>
      <c r="R157" s="10" t="s">
        <v>811</v>
      </c>
      <c r="S157" s="10" t="s">
        <v>812</v>
      </c>
      <c r="T157" s="10" t="s">
        <v>813</v>
      </c>
      <c r="U157" s="10" t="s">
        <v>814</v>
      </c>
    </row>
    <row r="158" spans="1:21" s="10" customFormat="1" x14ac:dyDescent="0.25">
      <c r="A158" s="42">
        <f t="shared" si="3"/>
        <v>141</v>
      </c>
      <c r="B158" s="28">
        <v>66762566</v>
      </c>
      <c r="C158" s="8">
        <v>198490</v>
      </c>
      <c r="D158" s="8" t="s">
        <v>42</v>
      </c>
      <c r="E158" s="9"/>
      <c r="F158" s="11" t="s">
        <v>815</v>
      </c>
      <c r="G158" s="9" t="s">
        <v>816</v>
      </c>
      <c r="H158" s="10">
        <v>10</v>
      </c>
      <c r="I158" s="10" t="s">
        <v>177</v>
      </c>
      <c r="J158" s="10">
        <v>1058006</v>
      </c>
      <c r="K158" s="10" t="s">
        <v>178</v>
      </c>
      <c r="L158" s="10">
        <v>58</v>
      </c>
      <c r="M158" s="10" t="s">
        <v>236</v>
      </c>
      <c r="N158" s="10" t="s">
        <v>631</v>
      </c>
      <c r="O158" s="10">
        <v>1058006</v>
      </c>
      <c r="P158" s="10" t="s">
        <v>502</v>
      </c>
      <c r="Q158" s="10" t="s">
        <v>239</v>
      </c>
      <c r="R158" s="10" t="s">
        <v>471</v>
      </c>
      <c r="S158" s="10" t="s">
        <v>327</v>
      </c>
      <c r="T158" s="10" t="s">
        <v>817</v>
      </c>
      <c r="U158" s="10" t="s">
        <v>818</v>
      </c>
    </row>
    <row r="159" spans="1:21" s="10" customFormat="1" x14ac:dyDescent="0.25">
      <c r="A159" s="42">
        <f t="shared" si="3"/>
        <v>142</v>
      </c>
      <c r="B159" s="28">
        <v>66770442</v>
      </c>
      <c r="C159" s="8">
        <v>198515</v>
      </c>
      <c r="D159" s="8" t="s">
        <v>44</v>
      </c>
      <c r="E159" s="9"/>
      <c r="F159" s="11" t="s">
        <v>819</v>
      </c>
      <c r="G159" s="9" t="s">
        <v>820</v>
      </c>
      <c r="H159" s="10">
        <v>10</v>
      </c>
      <c r="I159" s="10" t="s">
        <v>177</v>
      </c>
      <c r="J159" s="10">
        <v>1059007</v>
      </c>
      <c r="K159" s="10" t="s">
        <v>178</v>
      </c>
      <c r="L159" s="10">
        <v>59</v>
      </c>
      <c r="M159" s="10" t="s">
        <v>225</v>
      </c>
      <c r="N159" s="10" t="s">
        <v>400</v>
      </c>
      <c r="O159" s="10">
        <v>1059007</v>
      </c>
      <c r="P159" s="10" t="s">
        <v>401</v>
      </c>
      <c r="Q159" s="10" t="s">
        <v>228</v>
      </c>
      <c r="R159" s="10" t="s">
        <v>821</v>
      </c>
      <c r="S159" s="10" t="s">
        <v>190</v>
      </c>
      <c r="T159" s="10" t="s">
        <v>822</v>
      </c>
      <c r="U159" s="10" t="s">
        <v>823</v>
      </c>
    </row>
    <row r="160" spans="1:21" s="10" customFormat="1" x14ac:dyDescent="0.25">
      <c r="A160" s="42">
        <f t="shared" si="3"/>
        <v>143</v>
      </c>
      <c r="B160" s="28">
        <v>31170985</v>
      </c>
      <c r="C160" s="8">
        <v>198560</v>
      </c>
      <c r="D160" s="8" t="s">
        <v>152</v>
      </c>
      <c r="E160" s="9">
        <v>1209</v>
      </c>
      <c r="F160" s="11" t="s">
        <v>824</v>
      </c>
      <c r="G160" s="9" t="s">
        <v>825</v>
      </c>
      <c r="H160" s="10">
        <v>10</v>
      </c>
      <c r="I160" s="10" t="s">
        <v>177</v>
      </c>
      <c r="J160" s="10">
        <v>1058002</v>
      </c>
      <c r="K160" s="10" t="s">
        <v>178</v>
      </c>
      <c r="L160" s="10">
        <v>58</v>
      </c>
      <c r="M160" s="10" t="s">
        <v>236</v>
      </c>
      <c r="N160" s="10" t="s">
        <v>727</v>
      </c>
      <c r="O160" s="10">
        <v>1058002</v>
      </c>
      <c r="P160" s="10" t="s">
        <v>267</v>
      </c>
      <c r="Q160" s="10" t="s">
        <v>239</v>
      </c>
      <c r="R160" s="10" t="s">
        <v>826</v>
      </c>
      <c r="S160" s="10" t="s">
        <v>704</v>
      </c>
      <c r="T160" s="10" t="s">
        <v>827</v>
      </c>
      <c r="U160" s="10" t="s">
        <v>828</v>
      </c>
    </row>
    <row r="161" spans="1:21" s="10" customFormat="1" x14ac:dyDescent="0.25">
      <c r="A161" s="42">
        <f t="shared" si="3"/>
        <v>144</v>
      </c>
      <c r="B161" s="28">
        <v>51733159</v>
      </c>
      <c r="C161" s="8">
        <v>198606</v>
      </c>
      <c r="D161" s="8" t="s">
        <v>39</v>
      </c>
      <c r="E161" s="9"/>
      <c r="F161" s="13"/>
      <c r="G161" s="9"/>
      <c r="H161" s="10">
        <v>10</v>
      </c>
      <c r="I161" s="10" t="s">
        <v>177</v>
      </c>
      <c r="J161" s="10">
        <v>1040032</v>
      </c>
      <c r="K161" s="10" t="s">
        <v>231</v>
      </c>
      <c r="L161" s="10">
        <v>40</v>
      </c>
      <c r="M161" s="10" t="s">
        <v>232</v>
      </c>
      <c r="N161" s="10" t="s">
        <v>233</v>
      </c>
      <c r="O161" s="10">
        <v>1040032</v>
      </c>
      <c r="P161" s="10" t="s">
        <v>737</v>
      </c>
      <c r="Q161" s="10" t="s">
        <v>235</v>
      </c>
      <c r="R161" s="10" t="s">
        <v>829</v>
      </c>
      <c r="T161" s="10" t="s">
        <v>830</v>
      </c>
      <c r="U161" s="10" t="s">
        <v>831</v>
      </c>
    </row>
    <row r="162" spans="1:21" s="10" customFormat="1" x14ac:dyDescent="0.25">
      <c r="A162" s="42">
        <f t="shared" si="3"/>
        <v>145</v>
      </c>
      <c r="B162" s="28">
        <v>6403359</v>
      </c>
      <c r="C162" s="8">
        <v>198785</v>
      </c>
      <c r="D162" s="8" t="s">
        <v>15</v>
      </c>
      <c r="E162" s="9">
        <v>1437</v>
      </c>
      <c r="F162" s="11" t="s">
        <v>832</v>
      </c>
      <c r="G162" s="9" t="s">
        <v>833</v>
      </c>
      <c r="H162" s="10">
        <v>10</v>
      </c>
      <c r="I162" s="10" t="s">
        <v>177</v>
      </c>
      <c r="J162" s="10">
        <v>1021040</v>
      </c>
      <c r="K162" s="10" t="s">
        <v>178</v>
      </c>
      <c r="L162" s="10">
        <v>20</v>
      </c>
      <c r="M162" s="10" t="s">
        <v>187</v>
      </c>
      <c r="N162" s="10" t="s">
        <v>494</v>
      </c>
      <c r="O162" s="10">
        <v>1021040</v>
      </c>
      <c r="P162" s="10" t="s">
        <v>757</v>
      </c>
      <c r="Q162" s="10" t="s">
        <v>188</v>
      </c>
      <c r="R162" s="10" t="s">
        <v>834</v>
      </c>
      <c r="S162" s="10" t="s">
        <v>782</v>
      </c>
      <c r="T162" s="10" t="s">
        <v>252</v>
      </c>
      <c r="U162" s="10" t="s">
        <v>835</v>
      </c>
    </row>
    <row r="163" spans="1:21" s="10" customFormat="1" x14ac:dyDescent="0.25">
      <c r="A163" s="42">
        <f t="shared" si="3"/>
        <v>146</v>
      </c>
      <c r="B163" s="28">
        <v>39543542</v>
      </c>
      <c r="C163" s="8">
        <v>199110</v>
      </c>
      <c r="D163" s="8" t="s">
        <v>37</v>
      </c>
      <c r="E163" s="9"/>
      <c r="F163" s="13"/>
      <c r="G163" s="9"/>
      <c r="H163" s="10">
        <v>10</v>
      </c>
      <c r="I163" s="10" t="s">
        <v>177</v>
      </c>
      <c r="J163" s="10">
        <v>1040039</v>
      </c>
      <c r="K163" s="10" t="s">
        <v>231</v>
      </c>
      <c r="L163" s="10">
        <v>40</v>
      </c>
      <c r="M163" s="10" t="s">
        <v>232</v>
      </c>
      <c r="N163" s="10" t="s">
        <v>233</v>
      </c>
      <c r="O163" s="10">
        <v>1040039</v>
      </c>
      <c r="P163" s="10" t="s">
        <v>234</v>
      </c>
      <c r="Q163" s="10" t="s">
        <v>235</v>
      </c>
      <c r="R163" s="10" t="s">
        <v>836</v>
      </c>
      <c r="S163" s="10" t="s">
        <v>803</v>
      </c>
      <c r="T163" s="10" t="s">
        <v>837</v>
      </c>
      <c r="U163" s="10" t="s">
        <v>838</v>
      </c>
    </row>
    <row r="164" spans="1:21" s="10" customFormat="1" x14ac:dyDescent="0.25">
      <c r="A164" s="42">
        <f t="shared" si="3"/>
        <v>147</v>
      </c>
      <c r="B164" s="28">
        <v>86043826</v>
      </c>
      <c r="C164" s="8">
        <v>199405</v>
      </c>
      <c r="D164" s="8" t="s">
        <v>48</v>
      </c>
      <c r="E164" s="9"/>
      <c r="F164" s="13"/>
      <c r="G164" s="9"/>
      <c r="H164" s="10">
        <v>20</v>
      </c>
      <c r="I164" s="10" t="s">
        <v>363</v>
      </c>
      <c r="J164" s="10">
        <v>2059005</v>
      </c>
      <c r="K164" s="10" t="s">
        <v>364</v>
      </c>
      <c r="L164" s="10">
        <v>59</v>
      </c>
      <c r="M164" s="10" t="s">
        <v>365</v>
      </c>
      <c r="N164" s="10" t="s">
        <v>365</v>
      </c>
      <c r="O164" s="10">
        <v>2059005</v>
      </c>
      <c r="P164" s="10" t="s">
        <v>226</v>
      </c>
      <c r="Q164" s="10" t="s">
        <v>228</v>
      </c>
      <c r="R164" s="10" t="s">
        <v>843</v>
      </c>
      <c r="S164" s="10" t="s">
        <v>844</v>
      </c>
      <c r="T164" s="10" t="s">
        <v>732</v>
      </c>
      <c r="U164" s="10" t="s">
        <v>845</v>
      </c>
    </row>
    <row r="165" spans="1:21" s="10" customFormat="1" x14ac:dyDescent="0.25">
      <c r="A165" s="42">
        <f t="shared" si="3"/>
        <v>148</v>
      </c>
      <c r="B165" s="28">
        <v>63495099</v>
      </c>
      <c r="C165" s="8">
        <v>199711</v>
      </c>
      <c r="D165" s="8" t="s">
        <v>971</v>
      </c>
      <c r="E165" s="9"/>
      <c r="F165" s="13"/>
      <c r="G165" s="9"/>
      <c r="H165" s="10">
        <v>10</v>
      </c>
      <c r="I165" s="10" t="s">
        <v>177</v>
      </c>
      <c r="J165" s="10">
        <v>1040032</v>
      </c>
      <c r="K165" s="10" t="s">
        <v>231</v>
      </c>
      <c r="L165" s="10">
        <v>40</v>
      </c>
      <c r="M165" s="10" t="s">
        <v>232</v>
      </c>
      <c r="N165" s="10" t="s">
        <v>233</v>
      </c>
      <c r="O165" s="10">
        <v>1040032</v>
      </c>
      <c r="P165" s="10" t="s">
        <v>737</v>
      </c>
      <c r="Q165" s="10" t="s">
        <v>235</v>
      </c>
      <c r="R165" s="10" t="s">
        <v>514</v>
      </c>
      <c r="S165" s="10" t="s">
        <v>385</v>
      </c>
      <c r="T165" s="10" t="s">
        <v>846</v>
      </c>
      <c r="U165" s="10" t="s">
        <v>847</v>
      </c>
    </row>
    <row r="166" spans="1:21" s="25" customFormat="1" hidden="1" outlineLevel="1" x14ac:dyDescent="0.25">
      <c r="A166" s="83"/>
      <c r="B166" s="84">
        <v>96352229</v>
      </c>
      <c r="C166" s="85">
        <v>199744</v>
      </c>
      <c r="D166" s="85" t="s">
        <v>1074</v>
      </c>
      <c r="E166" s="24">
        <v>2323</v>
      </c>
      <c r="F166" s="86" t="s">
        <v>1080</v>
      </c>
      <c r="G166" s="24" t="s">
        <v>1081</v>
      </c>
      <c r="H166" s="25">
        <v>20</v>
      </c>
      <c r="I166" s="25" t="s">
        <v>363</v>
      </c>
      <c r="J166" s="25">
        <v>2059005</v>
      </c>
      <c r="K166" s="25" t="s">
        <v>364</v>
      </c>
      <c r="L166" s="25">
        <v>59</v>
      </c>
      <c r="M166" s="25" t="s">
        <v>365</v>
      </c>
      <c r="N166" s="25" t="s">
        <v>365</v>
      </c>
      <c r="O166" s="25">
        <v>2059005</v>
      </c>
      <c r="P166" s="25" t="s">
        <v>226</v>
      </c>
      <c r="Q166" s="25" t="s">
        <v>228</v>
      </c>
      <c r="R166" s="25" t="s">
        <v>316</v>
      </c>
      <c r="T166" s="25" t="s">
        <v>1124</v>
      </c>
      <c r="U166" s="25" t="s">
        <v>1125</v>
      </c>
    </row>
    <row r="167" spans="1:21" s="10" customFormat="1" collapsed="1" x14ac:dyDescent="0.25">
      <c r="A167" s="42">
        <f>+A165+1</f>
        <v>149</v>
      </c>
      <c r="B167" s="28">
        <v>98634169</v>
      </c>
      <c r="C167" s="8">
        <v>199767</v>
      </c>
      <c r="D167" s="8" t="s">
        <v>979</v>
      </c>
      <c r="E167" s="9"/>
      <c r="F167" s="13"/>
      <c r="G167" s="9"/>
      <c r="H167" s="10">
        <v>10</v>
      </c>
      <c r="I167" s="10" t="s">
        <v>177</v>
      </c>
      <c r="J167" s="10">
        <v>1040030</v>
      </c>
      <c r="K167" s="10" t="s">
        <v>548</v>
      </c>
      <c r="L167" s="10">
        <v>40</v>
      </c>
      <c r="M167" s="10" t="s">
        <v>232</v>
      </c>
      <c r="N167" s="10" t="s">
        <v>549</v>
      </c>
      <c r="O167" s="10">
        <v>1040030</v>
      </c>
      <c r="P167" s="10" t="s">
        <v>728</v>
      </c>
      <c r="Q167" s="10" t="s">
        <v>235</v>
      </c>
      <c r="R167" s="10" t="s">
        <v>657</v>
      </c>
      <c r="S167" s="10" t="s">
        <v>351</v>
      </c>
      <c r="T167" s="10" t="s">
        <v>1119</v>
      </c>
      <c r="U167" s="10" t="s">
        <v>1027</v>
      </c>
    </row>
    <row r="168" spans="1:21" s="10" customFormat="1" x14ac:dyDescent="0.25">
      <c r="A168" s="42">
        <f t="shared" si="3"/>
        <v>150</v>
      </c>
      <c r="B168" s="28">
        <v>10013810</v>
      </c>
      <c r="C168" s="8">
        <v>199817</v>
      </c>
      <c r="D168" s="8" t="s">
        <v>70</v>
      </c>
      <c r="E168" s="9"/>
      <c r="F168" s="13"/>
      <c r="G168" s="9"/>
      <c r="H168" s="10">
        <v>10</v>
      </c>
      <c r="I168" s="10" t="s">
        <v>177</v>
      </c>
      <c r="J168" s="10">
        <v>1040008</v>
      </c>
      <c r="K168" s="10" t="s">
        <v>178</v>
      </c>
      <c r="L168" s="10">
        <v>40</v>
      </c>
      <c r="M168" s="10" t="s">
        <v>232</v>
      </c>
      <c r="N168" s="10" t="s">
        <v>626</v>
      </c>
      <c r="O168" s="10">
        <v>1040008</v>
      </c>
      <c r="P168" s="10" t="s">
        <v>627</v>
      </c>
      <c r="Q168" s="10" t="s">
        <v>235</v>
      </c>
      <c r="R168" s="10" t="s">
        <v>240</v>
      </c>
      <c r="S168" s="10" t="s">
        <v>849</v>
      </c>
      <c r="T168" s="10" t="s">
        <v>850</v>
      </c>
      <c r="U168" s="10" t="s">
        <v>851</v>
      </c>
    </row>
    <row r="169" spans="1:21" s="10" customFormat="1" x14ac:dyDescent="0.25">
      <c r="A169" s="42">
        <f t="shared" si="3"/>
        <v>151</v>
      </c>
      <c r="B169" s="28">
        <v>29682527</v>
      </c>
      <c r="C169" s="8">
        <v>199962</v>
      </c>
      <c r="D169" s="8" t="s">
        <v>83</v>
      </c>
      <c r="E169" s="9">
        <v>1369</v>
      </c>
      <c r="F169" s="13"/>
      <c r="G169" s="9"/>
      <c r="H169" s="10">
        <v>10</v>
      </c>
      <c r="I169" s="10" t="s">
        <v>177</v>
      </c>
      <c r="J169" s="10">
        <v>1058005</v>
      </c>
      <c r="K169" s="10" t="s">
        <v>178</v>
      </c>
      <c r="L169" s="10">
        <v>58</v>
      </c>
      <c r="M169" s="10" t="s">
        <v>236</v>
      </c>
      <c r="N169" s="10" t="s">
        <v>852</v>
      </c>
      <c r="O169" s="10">
        <v>1058005</v>
      </c>
      <c r="P169" s="10" t="s">
        <v>853</v>
      </c>
      <c r="Q169" s="10" t="s">
        <v>239</v>
      </c>
      <c r="R169" s="10" t="s">
        <v>854</v>
      </c>
      <c r="S169" s="10" t="s">
        <v>258</v>
      </c>
      <c r="T169" s="10" t="s">
        <v>855</v>
      </c>
      <c r="U169" s="10" t="s">
        <v>856</v>
      </c>
    </row>
    <row r="170" spans="1:21" s="10" customFormat="1" x14ac:dyDescent="0.25">
      <c r="A170" s="42">
        <f t="shared" si="3"/>
        <v>152</v>
      </c>
      <c r="B170" s="28">
        <v>16279127</v>
      </c>
      <c r="C170" s="8">
        <v>199970</v>
      </c>
      <c r="D170" s="8" t="s">
        <v>22</v>
      </c>
      <c r="E170" s="9">
        <v>1503</v>
      </c>
      <c r="F170" s="22" t="s">
        <v>1170</v>
      </c>
      <c r="G170" s="9" t="s">
        <v>857</v>
      </c>
      <c r="H170" s="10">
        <v>10</v>
      </c>
      <c r="I170" s="10" t="s">
        <v>177</v>
      </c>
      <c r="J170" s="10">
        <v>1058011</v>
      </c>
      <c r="K170" s="10" t="s">
        <v>178</v>
      </c>
      <c r="L170" s="10">
        <v>58</v>
      </c>
      <c r="M170" s="10" t="s">
        <v>236</v>
      </c>
      <c r="N170" s="10" t="s">
        <v>285</v>
      </c>
      <c r="O170" s="10">
        <v>1058011</v>
      </c>
      <c r="P170" s="10" t="s">
        <v>286</v>
      </c>
      <c r="Q170" s="10" t="s">
        <v>239</v>
      </c>
      <c r="R170" s="10" t="s">
        <v>801</v>
      </c>
      <c r="S170" s="10" t="s">
        <v>839</v>
      </c>
      <c r="T170" s="10" t="s">
        <v>695</v>
      </c>
      <c r="U170" s="10" t="s">
        <v>858</v>
      </c>
    </row>
    <row r="171" spans="1:21" s="10" customFormat="1" x14ac:dyDescent="0.25">
      <c r="A171" s="42">
        <f t="shared" si="3"/>
        <v>153</v>
      </c>
      <c r="B171" s="28">
        <v>1114816909</v>
      </c>
      <c r="C171" s="8">
        <v>199977</v>
      </c>
      <c r="D171" s="8" t="s">
        <v>130</v>
      </c>
      <c r="E171" s="9"/>
      <c r="F171" s="13"/>
      <c r="G171" s="9"/>
      <c r="H171" s="10">
        <v>10</v>
      </c>
      <c r="I171" s="10" t="s">
        <v>177</v>
      </c>
      <c r="J171" s="10">
        <v>1040036</v>
      </c>
      <c r="K171" s="10" t="s">
        <v>178</v>
      </c>
      <c r="L171" s="10">
        <v>40</v>
      </c>
      <c r="M171" s="10" t="s">
        <v>232</v>
      </c>
      <c r="N171" s="10" t="s">
        <v>232</v>
      </c>
      <c r="O171" s="10">
        <v>1040036</v>
      </c>
      <c r="P171" s="10" t="s">
        <v>235</v>
      </c>
      <c r="Q171" s="10" t="s">
        <v>235</v>
      </c>
      <c r="R171" s="10" t="s">
        <v>798</v>
      </c>
      <c r="S171" s="10" t="s">
        <v>859</v>
      </c>
      <c r="T171" s="10" t="s">
        <v>860</v>
      </c>
      <c r="U171" s="10" t="s">
        <v>861</v>
      </c>
    </row>
    <row r="172" spans="1:21" s="25" customFormat="1" hidden="1" outlineLevel="1" x14ac:dyDescent="0.25">
      <c r="A172" s="83"/>
      <c r="B172" s="84">
        <v>1113682997</v>
      </c>
      <c r="C172" s="85"/>
      <c r="D172" s="85" t="s">
        <v>1132</v>
      </c>
      <c r="E172" s="24"/>
      <c r="F172" s="26"/>
      <c r="G172" s="24"/>
      <c r="I172" s="25" t="s">
        <v>862</v>
      </c>
      <c r="R172" s="25" t="s">
        <v>1157</v>
      </c>
      <c r="S172" s="25" t="s">
        <v>245</v>
      </c>
      <c r="T172" s="25" t="s">
        <v>732</v>
      </c>
    </row>
    <row r="173" spans="1:21" s="10" customFormat="1" collapsed="1" x14ac:dyDescent="0.25">
      <c r="A173" s="42">
        <f>+A171+1</f>
        <v>154</v>
      </c>
      <c r="B173" s="28">
        <v>66780899</v>
      </c>
      <c r="C173" s="8">
        <v>97014</v>
      </c>
      <c r="D173" s="8" t="s">
        <v>64</v>
      </c>
      <c r="E173" s="9">
        <v>107</v>
      </c>
      <c r="F173" s="22" t="s">
        <v>890</v>
      </c>
      <c r="G173" s="9" t="s">
        <v>863</v>
      </c>
      <c r="I173" s="10" t="s">
        <v>862</v>
      </c>
      <c r="R173" s="10" t="s">
        <v>907</v>
      </c>
      <c r="S173" s="10" t="s">
        <v>911</v>
      </c>
      <c r="T173" s="10" t="s">
        <v>919</v>
      </c>
      <c r="U173" s="10" t="s">
        <v>926</v>
      </c>
    </row>
    <row r="174" spans="1:21" s="10" customFormat="1" x14ac:dyDescent="0.25">
      <c r="A174" s="42">
        <f t="shared" si="3"/>
        <v>155</v>
      </c>
      <c r="B174" s="28">
        <v>66760983</v>
      </c>
      <c r="C174" s="8">
        <v>97016</v>
      </c>
      <c r="D174" s="8" t="s">
        <v>41</v>
      </c>
      <c r="E174" s="9"/>
      <c r="F174" s="13"/>
      <c r="G174" s="9"/>
      <c r="I174" s="10" t="s">
        <v>862</v>
      </c>
      <c r="R174" s="10" t="s">
        <v>471</v>
      </c>
      <c r="T174" s="10" t="s">
        <v>920</v>
      </c>
      <c r="U174" s="10" t="s">
        <v>927</v>
      </c>
    </row>
    <row r="175" spans="1:21" s="10" customFormat="1" x14ac:dyDescent="0.25">
      <c r="A175" s="42">
        <f t="shared" si="3"/>
        <v>156</v>
      </c>
      <c r="B175" s="28">
        <v>1113638133</v>
      </c>
      <c r="C175" s="8">
        <v>97074</v>
      </c>
      <c r="D175" s="8" t="s">
        <v>1137</v>
      </c>
      <c r="E175" s="9">
        <v>105</v>
      </c>
      <c r="F175" s="82" t="s">
        <v>1138</v>
      </c>
      <c r="G175" s="9" t="s">
        <v>1139</v>
      </c>
      <c r="I175" s="10" t="s">
        <v>862</v>
      </c>
      <c r="R175" s="10" t="s">
        <v>309</v>
      </c>
      <c r="S175" s="10" t="s">
        <v>1161</v>
      </c>
      <c r="T175" s="10" t="s">
        <v>1164</v>
      </c>
    </row>
    <row r="176" spans="1:21" s="10" customFormat="1" x14ac:dyDescent="0.25">
      <c r="A176" s="42">
        <f t="shared" si="3"/>
        <v>157</v>
      </c>
      <c r="B176" s="28">
        <v>94308923</v>
      </c>
      <c r="C176" s="8">
        <v>267</v>
      </c>
      <c r="D176" s="8" t="s">
        <v>977</v>
      </c>
      <c r="E176" s="9"/>
      <c r="F176" s="13"/>
      <c r="G176" s="9"/>
      <c r="H176" s="10">
        <v>10</v>
      </c>
      <c r="I176" s="10" t="s">
        <v>177</v>
      </c>
      <c r="R176" s="10" t="s">
        <v>1096</v>
      </c>
      <c r="T176" s="10" t="s">
        <v>1108</v>
      </c>
      <c r="U176" s="10" t="s">
        <v>1042</v>
      </c>
    </row>
    <row r="177" spans="1:21" s="10" customFormat="1" x14ac:dyDescent="0.25">
      <c r="A177" s="42">
        <f t="shared" si="3"/>
        <v>158</v>
      </c>
      <c r="B177" s="28">
        <v>94321923</v>
      </c>
      <c r="C177" s="8">
        <v>410</v>
      </c>
      <c r="D177" s="8" t="s">
        <v>973</v>
      </c>
      <c r="E177" s="9"/>
      <c r="F177" s="13"/>
      <c r="G177" s="9"/>
      <c r="H177" s="10">
        <v>10</v>
      </c>
      <c r="I177" s="10" t="s">
        <v>177</v>
      </c>
      <c r="R177" s="10" t="s">
        <v>1097</v>
      </c>
      <c r="S177" s="10" t="s">
        <v>258</v>
      </c>
      <c r="T177" s="10" t="s">
        <v>1120</v>
      </c>
      <c r="U177" s="10" t="s">
        <v>1045</v>
      </c>
    </row>
    <row r="178" spans="1:21" s="10" customFormat="1" x14ac:dyDescent="0.25">
      <c r="A178" s="42">
        <f>+A177+1</f>
        <v>159</v>
      </c>
      <c r="B178" s="28">
        <v>16632780</v>
      </c>
      <c r="C178" s="8">
        <v>69991</v>
      </c>
      <c r="D178" s="8" t="s">
        <v>981</v>
      </c>
      <c r="E178" s="9"/>
      <c r="F178" s="13"/>
      <c r="G178" s="9"/>
      <c r="H178" s="10">
        <v>10</v>
      </c>
      <c r="I178" s="10" t="s">
        <v>177</v>
      </c>
      <c r="R178" s="10" t="s">
        <v>1098</v>
      </c>
      <c r="T178" s="10" t="s">
        <v>1109</v>
      </c>
      <c r="U178" s="10" t="s">
        <v>1043</v>
      </c>
    </row>
    <row r="179" spans="1:21" s="37" customFormat="1" x14ac:dyDescent="0.25">
      <c r="A179" s="42">
        <f t="shared" ref="A179:A185" si="4">+A178+1</f>
        <v>160</v>
      </c>
      <c r="B179" s="72">
        <v>16271896</v>
      </c>
      <c r="C179" s="73">
        <v>72930</v>
      </c>
      <c r="D179" s="73" t="s">
        <v>1194</v>
      </c>
      <c r="E179" s="36">
        <v>1357</v>
      </c>
      <c r="F179" s="38" t="s">
        <v>1195</v>
      </c>
      <c r="G179" s="36" t="s">
        <v>1196</v>
      </c>
      <c r="H179" s="37">
        <v>10</v>
      </c>
      <c r="I179" s="37" t="s">
        <v>177</v>
      </c>
      <c r="J179" s="37">
        <v>1010001</v>
      </c>
      <c r="K179" s="37" t="s">
        <v>178</v>
      </c>
      <c r="L179" s="37">
        <v>40</v>
      </c>
      <c r="M179" s="37" t="s">
        <v>232</v>
      </c>
      <c r="R179" s="37" t="s">
        <v>1197</v>
      </c>
      <c r="S179" s="37" t="s">
        <v>264</v>
      </c>
      <c r="T179" s="37" t="s">
        <v>1198</v>
      </c>
      <c r="U179" s="37" t="s">
        <v>1199</v>
      </c>
    </row>
    <row r="180" spans="1:21" s="25" customFormat="1" x14ac:dyDescent="0.25">
      <c r="A180" s="42">
        <f t="shared" si="4"/>
        <v>161</v>
      </c>
      <c r="B180" s="39">
        <v>6292349</v>
      </c>
      <c r="C180" s="40">
        <v>72963</v>
      </c>
      <c r="D180" s="40" t="s">
        <v>105</v>
      </c>
      <c r="E180" s="24">
        <v>1231</v>
      </c>
      <c r="F180" s="26"/>
      <c r="G180" s="24" t="s">
        <v>864</v>
      </c>
      <c r="H180" s="25">
        <v>10</v>
      </c>
      <c r="I180" s="25" t="s">
        <v>177</v>
      </c>
      <c r="R180" s="25" t="s">
        <v>908</v>
      </c>
      <c r="S180" s="25" t="s">
        <v>912</v>
      </c>
      <c r="T180" s="25" t="s">
        <v>916</v>
      </c>
      <c r="U180" s="25" t="s">
        <v>928</v>
      </c>
    </row>
    <row r="181" spans="1:21" s="10" customFormat="1" x14ac:dyDescent="0.25">
      <c r="A181" s="42">
        <f t="shared" si="4"/>
        <v>162</v>
      </c>
      <c r="B181" s="28">
        <v>16985417</v>
      </c>
      <c r="C181" s="8">
        <v>73638</v>
      </c>
      <c r="D181" s="8" t="s">
        <v>972</v>
      </c>
      <c r="E181" s="9"/>
      <c r="F181" s="13"/>
      <c r="G181" s="9"/>
      <c r="H181" s="10">
        <v>10</v>
      </c>
      <c r="I181" s="10" t="s">
        <v>177</v>
      </c>
      <c r="R181" s="10" t="s">
        <v>1099</v>
      </c>
      <c r="T181" s="10" t="s">
        <v>1110</v>
      </c>
      <c r="U181" s="10" t="s">
        <v>1044</v>
      </c>
    </row>
    <row r="182" spans="1:21" s="10" customFormat="1" x14ac:dyDescent="0.25">
      <c r="A182" s="42">
        <f t="shared" si="4"/>
        <v>163</v>
      </c>
      <c r="B182" s="28">
        <v>16261326</v>
      </c>
      <c r="C182" s="8">
        <v>77082</v>
      </c>
      <c r="D182" s="8" t="s">
        <v>140</v>
      </c>
      <c r="E182" s="9">
        <v>1561</v>
      </c>
      <c r="F182" s="13" t="s">
        <v>174</v>
      </c>
      <c r="G182" s="9" t="s">
        <v>865</v>
      </c>
      <c r="H182" s="10">
        <v>10</v>
      </c>
      <c r="I182" s="10" t="s">
        <v>177</v>
      </c>
      <c r="M182" s="10" t="s">
        <v>225</v>
      </c>
      <c r="R182" s="10" t="s">
        <v>909</v>
      </c>
      <c r="S182" s="10" t="s">
        <v>634</v>
      </c>
      <c r="T182" s="10" t="s">
        <v>917</v>
      </c>
      <c r="U182" s="10" t="s">
        <v>929</v>
      </c>
    </row>
    <row r="183" spans="1:21" s="25" customFormat="1" hidden="1" outlineLevel="1" x14ac:dyDescent="0.25">
      <c r="A183" s="83"/>
      <c r="B183" s="84">
        <v>31177383</v>
      </c>
      <c r="C183" s="85">
        <v>78711</v>
      </c>
      <c r="D183" s="85" t="s">
        <v>34</v>
      </c>
      <c r="E183" s="24"/>
      <c r="F183" s="87"/>
      <c r="G183" s="24" t="s">
        <v>866</v>
      </c>
      <c r="H183" s="25">
        <v>10</v>
      </c>
      <c r="I183" s="25" t="s">
        <v>177</v>
      </c>
      <c r="M183" s="25" t="s">
        <v>225</v>
      </c>
      <c r="R183" s="25" t="s">
        <v>921</v>
      </c>
      <c r="T183" s="25" t="s">
        <v>910</v>
      </c>
      <c r="U183" s="25" t="s">
        <v>930</v>
      </c>
    </row>
    <row r="184" spans="1:21" s="25" customFormat="1" collapsed="1" x14ac:dyDescent="0.25">
      <c r="A184" s="42">
        <f>+A182+1</f>
        <v>164</v>
      </c>
      <c r="B184" s="39">
        <v>6292807</v>
      </c>
      <c r="C184" s="40">
        <v>84157</v>
      </c>
      <c r="D184" s="40" t="s">
        <v>99</v>
      </c>
      <c r="E184" s="24"/>
      <c r="F184" s="26"/>
      <c r="G184" s="24" t="s">
        <v>867</v>
      </c>
      <c r="H184" s="25">
        <v>10</v>
      </c>
      <c r="I184" s="25" t="s">
        <v>177</v>
      </c>
      <c r="M184" s="25" t="s">
        <v>278</v>
      </c>
      <c r="R184" s="25" t="s">
        <v>240</v>
      </c>
      <c r="S184" s="25" t="s">
        <v>915</v>
      </c>
      <c r="T184" s="25" t="s">
        <v>918</v>
      </c>
      <c r="U184" s="25" t="s">
        <v>931</v>
      </c>
    </row>
    <row r="185" spans="1:21" s="10" customFormat="1" x14ac:dyDescent="0.25">
      <c r="A185" s="42">
        <f t="shared" si="4"/>
        <v>165</v>
      </c>
      <c r="B185" s="28">
        <v>1113645265</v>
      </c>
      <c r="C185" s="8">
        <v>86885</v>
      </c>
      <c r="D185" s="8" t="s">
        <v>964</v>
      </c>
      <c r="E185" s="9">
        <v>1277</v>
      </c>
      <c r="F185" s="11" t="s">
        <v>967</v>
      </c>
      <c r="G185" s="9" t="s">
        <v>968</v>
      </c>
      <c r="H185" s="10">
        <v>10</v>
      </c>
      <c r="I185" s="10" t="s">
        <v>177</v>
      </c>
      <c r="R185" s="10" t="s">
        <v>385</v>
      </c>
      <c r="S185" s="10" t="s">
        <v>560</v>
      </c>
      <c r="T185" s="10" t="s">
        <v>965</v>
      </c>
      <c r="U185" s="10" t="s">
        <v>966</v>
      </c>
    </row>
    <row r="186" spans="1:21" s="25" customFormat="1" hidden="1" outlineLevel="1" x14ac:dyDescent="0.25">
      <c r="A186" s="83"/>
      <c r="B186" s="84">
        <v>1115079200</v>
      </c>
      <c r="C186" s="85">
        <v>86984</v>
      </c>
      <c r="D186" s="85" t="s">
        <v>947</v>
      </c>
      <c r="E186" s="24">
        <v>1567</v>
      </c>
      <c r="F186" s="87" t="s">
        <v>958</v>
      </c>
      <c r="G186" s="24" t="s">
        <v>954</v>
      </c>
      <c r="H186" s="25">
        <v>10</v>
      </c>
      <c r="I186" s="25" t="s">
        <v>177</v>
      </c>
      <c r="R186" s="25" t="s">
        <v>948</v>
      </c>
      <c r="S186" s="25" t="s">
        <v>493</v>
      </c>
      <c r="T186" s="25" t="s">
        <v>949</v>
      </c>
      <c r="U186" s="25" t="s">
        <v>951</v>
      </c>
    </row>
    <row r="187" spans="1:21" s="78" customFormat="1" collapsed="1" x14ac:dyDescent="0.25">
      <c r="A187" s="42">
        <f>+A185+1</f>
        <v>166</v>
      </c>
      <c r="B187" s="74">
        <v>1113642304</v>
      </c>
      <c r="C187" s="75">
        <v>87043</v>
      </c>
      <c r="D187" s="75" t="s">
        <v>1136</v>
      </c>
      <c r="E187" s="76"/>
      <c r="F187" s="77"/>
      <c r="G187" s="76"/>
      <c r="H187" s="78">
        <v>10</v>
      </c>
      <c r="I187" s="78" t="s">
        <v>177</v>
      </c>
      <c r="M187" s="78" t="s">
        <v>179</v>
      </c>
      <c r="P187" s="78" t="s">
        <v>1155</v>
      </c>
      <c r="R187" s="78" t="s">
        <v>240</v>
      </c>
      <c r="S187" s="78" t="s">
        <v>373</v>
      </c>
      <c r="T187" s="78" t="s">
        <v>732</v>
      </c>
    </row>
    <row r="188" spans="1:21" s="78" customFormat="1" x14ac:dyDescent="0.25">
      <c r="A188" s="42">
        <f t="shared" si="3"/>
        <v>167</v>
      </c>
      <c r="B188" s="74">
        <v>1114828396</v>
      </c>
      <c r="C188" s="75">
        <v>87062</v>
      </c>
      <c r="D188" s="75" t="s">
        <v>1141</v>
      </c>
      <c r="E188" s="76"/>
      <c r="F188" s="77"/>
      <c r="G188" s="76"/>
      <c r="H188" s="78">
        <v>10</v>
      </c>
      <c r="I188" s="78" t="s">
        <v>177</v>
      </c>
      <c r="M188" s="78" t="s">
        <v>179</v>
      </c>
      <c r="P188" s="78" t="s">
        <v>1155</v>
      </c>
      <c r="R188" s="78" t="s">
        <v>352</v>
      </c>
      <c r="S188" s="78" t="s">
        <v>1162</v>
      </c>
      <c r="T188" s="78" t="s">
        <v>1167</v>
      </c>
    </row>
    <row r="189" spans="1:21" s="78" customFormat="1" x14ac:dyDescent="0.25">
      <c r="A189" s="42">
        <f t="shared" si="3"/>
        <v>168</v>
      </c>
      <c r="B189" s="74">
        <v>1113639996</v>
      </c>
      <c r="C189" s="75">
        <v>87131</v>
      </c>
      <c r="D189" s="75" t="s">
        <v>986</v>
      </c>
      <c r="E189" s="76"/>
      <c r="F189" s="79"/>
      <c r="G189" s="76"/>
      <c r="H189" s="78">
        <v>10</v>
      </c>
      <c r="I189" s="78" t="s">
        <v>177</v>
      </c>
      <c r="R189" s="78" t="s">
        <v>230</v>
      </c>
      <c r="S189" s="78" t="s">
        <v>1130</v>
      </c>
      <c r="T189" s="78" t="s">
        <v>1131</v>
      </c>
      <c r="U189" s="78" t="s">
        <v>1129</v>
      </c>
    </row>
    <row r="190" spans="1:21" s="25" customFormat="1" x14ac:dyDescent="0.25">
      <c r="A190" s="42">
        <f t="shared" si="3"/>
        <v>169</v>
      </c>
      <c r="B190" s="84">
        <v>1113650011</v>
      </c>
      <c r="C190" s="85">
        <v>87219</v>
      </c>
      <c r="D190" s="85" t="s">
        <v>998</v>
      </c>
      <c r="E190" s="24"/>
      <c r="F190" s="155"/>
      <c r="G190" s="24"/>
      <c r="H190" s="25">
        <v>10</v>
      </c>
      <c r="I190" s="25" t="s">
        <v>177</v>
      </c>
      <c r="R190" s="25" t="s">
        <v>320</v>
      </c>
      <c r="S190" s="25" t="s">
        <v>230</v>
      </c>
      <c r="T190" s="25" t="s">
        <v>1128</v>
      </c>
      <c r="U190" s="25" t="s">
        <v>1046</v>
      </c>
    </row>
    <row r="191" spans="1:21" s="78" customFormat="1" x14ac:dyDescent="0.25">
      <c r="A191" s="42">
        <f t="shared" si="3"/>
        <v>170</v>
      </c>
      <c r="B191" s="74">
        <v>1113656338</v>
      </c>
      <c r="C191" s="75">
        <v>87221</v>
      </c>
      <c r="D191" s="75" t="s">
        <v>1143</v>
      </c>
      <c r="E191" s="76"/>
      <c r="F191" s="77"/>
      <c r="G191" s="76"/>
      <c r="H191" s="78">
        <v>10</v>
      </c>
      <c r="I191" s="78" t="s">
        <v>177</v>
      </c>
      <c r="M191" s="78" t="s">
        <v>179</v>
      </c>
      <c r="P191" s="78" t="s">
        <v>1155</v>
      </c>
      <c r="R191" s="78" t="s">
        <v>1158</v>
      </c>
      <c r="S191" s="78" t="s">
        <v>634</v>
      </c>
      <c r="T191" s="78" t="s">
        <v>1165</v>
      </c>
    </row>
    <row r="192" spans="1:21" s="25" customFormat="1" collapsed="1" x14ac:dyDescent="0.25">
      <c r="A192" s="42">
        <f t="shared" ref="A192:A195" si="5">+A191+1</f>
        <v>171</v>
      </c>
      <c r="B192" s="39">
        <v>1115080701</v>
      </c>
      <c r="C192" s="40">
        <v>87496</v>
      </c>
      <c r="D192" s="40" t="s">
        <v>1200</v>
      </c>
      <c r="E192" s="24">
        <v>1293</v>
      </c>
      <c r="F192" s="26" t="s">
        <v>1201</v>
      </c>
      <c r="G192" s="24" t="s">
        <v>1202</v>
      </c>
      <c r="H192" s="25">
        <v>10</v>
      </c>
      <c r="I192" s="25" t="s">
        <v>177</v>
      </c>
      <c r="J192" s="25">
        <v>1010001</v>
      </c>
      <c r="K192" s="25" t="s">
        <v>178</v>
      </c>
      <c r="L192" s="25">
        <v>10</v>
      </c>
      <c r="M192" s="25" t="s">
        <v>179</v>
      </c>
      <c r="R192" s="25" t="s">
        <v>240</v>
      </c>
      <c r="S192" s="25" t="s">
        <v>181</v>
      </c>
      <c r="T192" s="25" t="s">
        <v>1203</v>
      </c>
      <c r="U192" s="25" t="s">
        <v>1204</v>
      </c>
    </row>
    <row r="193" spans="1:21" s="78" customFormat="1" x14ac:dyDescent="0.25">
      <c r="A193" s="42">
        <f t="shared" si="5"/>
        <v>172</v>
      </c>
      <c r="B193" s="74">
        <v>76283965</v>
      </c>
      <c r="C193" s="80">
        <v>90050</v>
      </c>
      <c r="D193" s="75" t="s">
        <v>984</v>
      </c>
      <c r="E193" s="76"/>
      <c r="F193" s="81"/>
      <c r="G193" s="76"/>
      <c r="H193" s="78">
        <v>10</v>
      </c>
      <c r="I193" s="78" t="s">
        <v>177</v>
      </c>
      <c r="R193" s="78" t="s">
        <v>1103</v>
      </c>
      <c r="S193" s="78" t="s">
        <v>1126</v>
      </c>
      <c r="T193" s="78" t="s">
        <v>1127</v>
      </c>
      <c r="U193" s="78" t="s">
        <v>1047</v>
      </c>
    </row>
    <row r="194" spans="1:21" s="10" customFormat="1" x14ac:dyDescent="0.25">
      <c r="A194" s="42">
        <f t="shared" si="5"/>
        <v>173</v>
      </c>
      <c r="B194" s="28">
        <v>16283261</v>
      </c>
      <c r="C194" s="8">
        <v>191323</v>
      </c>
      <c r="D194" s="8" t="s">
        <v>23</v>
      </c>
      <c r="E194" s="9"/>
      <c r="F194" s="13"/>
      <c r="G194" s="9"/>
      <c r="H194" s="10">
        <v>10</v>
      </c>
      <c r="I194" s="10" t="s">
        <v>177</v>
      </c>
      <c r="M194" s="10" t="s">
        <v>187</v>
      </c>
      <c r="R194" s="10" t="s">
        <v>320</v>
      </c>
      <c r="S194" s="10" t="s">
        <v>535</v>
      </c>
      <c r="T194" s="10" t="s">
        <v>536</v>
      </c>
      <c r="U194" s="10" t="s">
        <v>1026</v>
      </c>
    </row>
    <row r="195" spans="1:21" s="10" customFormat="1" x14ac:dyDescent="0.25">
      <c r="A195" s="42">
        <f t="shared" si="5"/>
        <v>174</v>
      </c>
      <c r="B195" s="28">
        <v>16277727</v>
      </c>
      <c r="C195" s="8">
        <v>199325</v>
      </c>
      <c r="D195" s="8" t="s">
        <v>21</v>
      </c>
      <c r="E195" s="9"/>
      <c r="F195" s="13"/>
      <c r="G195" s="9"/>
      <c r="H195" s="10">
        <v>10</v>
      </c>
      <c r="I195" s="10" t="s">
        <v>177</v>
      </c>
      <c r="M195" s="10" t="s">
        <v>187</v>
      </c>
      <c r="R195" s="10" t="s">
        <v>385</v>
      </c>
      <c r="S195" s="10" t="s">
        <v>840</v>
      </c>
      <c r="T195" s="10" t="s">
        <v>841</v>
      </c>
      <c r="U195" s="10" t="s">
        <v>842</v>
      </c>
    </row>
    <row r="196" spans="1:21" s="25" customFormat="1" hidden="1" outlineLevel="1" x14ac:dyDescent="0.25">
      <c r="A196" s="83"/>
      <c r="B196" s="39">
        <v>16857635</v>
      </c>
      <c r="C196" s="40">
        <v>199777</v>
      </c>
      <c r="D196" s="40" t="s">
        <v>82</v>
      </c>
      <c r="E196" s="24"/>
      <c r="F196" s="26"/>
      <c r="G196" s="24"/>
      <c r="H196" s="25">
        <v>10</v>
      </c>
      <c r="I196" s="25" t="s">
        <v>177</v>
      </c>
      <c r="M196" s="25" t="s">
        <v>187</v>
      </c>
      <c r="R196" s="25" t="s">
        <v>568</v>
      </c>
      <c r="S196" s="25" t="s">
        <v>316</v>
      </c>
      <c r="T196" s="25" t="s">
        <v>322</v>
      </c>
      <c r="U196" s="25" t="s">
        <v>848</v>
      </c>
    </row>
    <row r="197" spans="1:21" s="10" customFormat="1" collapsed="1" x14ac:dyDescent="0.25">
      <c r="A197" s="42">
        <f>+A195+1</f>
        <v>175</v>
      </c>
      <c r="B197" s="28">
        <v>16242285</v>
      </c>
      <c r="C197" s="12" t="s">
        <v>123</v>
      </c>
      <c r="D197" s="8" t="s">
        <v>124</v>
      </c>
      <c r="E197" s="9" t="s">
        <v>174</v>
      </c>
      <c r="F197" s="13"/>
      <c r="G197" s="9"/>
      <c r="I197" s="10" t="s">
        <v>1048</v>
      </c>
      <c r="R197" s="10" t="s">
        <v>922</v>
      </c>
      <c r="S197" s="10" t="s">
        <v>925</v>
      </c>
      <c r="T197" s="10" t="s">
        <v>788</v>
      </c>
      <c r="U197" s="10" t="s">
        <v>932</v>
      </c>
    </row>
    <row r="198" spans="1:21" s="10" customFormat="1" x14ac:dyDescent="0.25">
      <c r="A198" s="42">
        <f t="shared" ref="A198" si="6">+A197+1</f>
        <v>176</v>
      </c>
      <c r="B198" s="28">
        <v>16242451</v>
      </c>
      <c r="C198" s="12" t="s">
        <v>123</v>
      </c>
      <c r="D198" s="8" t="s">
        <v>125</v>
      </c>
      <c r="E198" s="9" t="s">
        <v>174</v>
      </c>
      <c r="F198" s="13"/>
      <c r="G198" s="9" t="s">
        <v>868</v>
      </c>
      <c r="I198" s="10" t="s">
        <v>1048</v>
      </c>
      <c r="R198" s="10" t="s">
        <v>923</v>
      </c>
      <c r="S198" s="10" t="s">
        <v>914</v>
      </c>
      <c r="T198" s="10" t="s">
        <v>924</v>
      </c>
      <c r="U198" s="10" t="s">
        <v>933</v>
      </c>
    </row>
    <row r="199" spans="1:21" x14ac:dyDescent="0.25">
      <c r="A199" s="43"/>
      <c r="B199" s="32"/>
      <c r="C199" s="2"/>
      <c r="D199" s="2"/>
      <c r="E199" s="3"/>
      <c r="F199" s="4"/>
      <c r="G199" s="3"/>
    </row>
    <row r="202" spans="1:21" x14ac:dyDescent="0.25">
      <c r="J202" s="10"/>
    </row>
    <row r="203" spans="1:21" x14ac:dyDescent="0.25">
      <c r="J203" s="10"/>
    </row>
    <row r="204" spans="1:21" x14ac:dyDescent="0.25">
      <c r="J204" s="10"/>
    </row>
    <row r="205" spans="1:21" x14ac:dyDescent="0.25">
      <c r="J205" s="10"/>
    </row>
    <row r="206" spans="1:21" x14ac:dyDescent="0.25">
      <c r="J206" s="10"/>
    </row>
    <row r="207" spans="1:21" ht="18.75" x14ac:dyDescent="0.3">
      <c r="A207" s="45"/>
      <c r="B207" s="34" t="s">
        <v>872</v>
      </c>
      <c r="J207" s="10"/>
    </row>
    <row r="208" spans="1:21" x14ac:dyDescent="0.25">
      <c r="A208" s="46">
        <v>1</v>
      </c>
      <c r="B208" s="28">
        <v>1121836239</v>
      </c>
      <c r="C208" s="8">
        <v>190332</v>
      </c>
      <c r="D208" s="8" t="s">
        <v>116</v>
      </c>
      <c r="E208" s="1" t="s">
        <v>1171</v>
      </c>
      <c r="G208" s="1" t="s">
        <v>1175</v>
      </c>
      <c r="J208" s="10"/>
    </row>
    <row r="209" spans="1:10" x14ac:dyDescent="0.25">
      <c r="A209" s="46">
        <v>2</v>
      </c>
      <c r="B209" s="28">
        <v>17268145</v>
      </c>
      <c r="C209" s="8">
        <v>190448</v>
      </c>
      <c r="D209" s="8" t="s">
        <v>162</v>
      </c>
      <c r="E209" s="1" t="s">
        <v>1171</v>
      </c>
      <c r="G209" s="1" t="s">
        <v>1175</v>
      </c>
      <c r="J209" s="10"/>
    </row>
    <row r="210" spans="1:10" x14ac:dyDescent="0.25">
      <c r="A210" s="46">
        <v>3</v>
      </c>
      <c r="B210" s="28">
        <v>66657819</v>
      </c>
      <c r="C210" s="8">
        <v>190461</v>
      </c>
      <c r="D210" s="8" t="s">
        <v>118</v>
      </c>
      <c r="E210" s="1" t="s">
        <v>1171</v>
      </c>
      <c r="G210" s="1" t="s">
        <v>1176</v>
      </c>
      <c r="J210" s="10"/>
    </row>
    <row r="211" spans="1:10" x14ac:dyDescent="0.25">
      <c r="A211" s="46">
        <v>4</v>
      </c>
      <c r="B211" s="1">
        <v>1144129785</v>
      </c>
      <c r="C211" s="1">
        <v>190462</v>
      </c>
      <c r="D211" s="1" t="s">
        <v>121</v>
      </c>
      <c r="E211" s="1" t="s">
        <v>1171</v>
      </c>
      <c r="G211" s="1" t="s">
        <v>1176</v>
      </c>
      <c r="J211" s="10"/>
    </row>
    <row r="212" spans="1:10" x14ac:dyDescent="0.25">
      <c r="A212" s="46">
        <v>5</v>
      </c>
      <c r="B212" s="1">
        <v>29178144</v>
      </c>
      <c r="C212" s="1">
        <v>190723</v>
      </c>
      <c r="D212" s="1" t="s">
        <v>997</v>
      </c>
      <c r="E212" s="1" t="s">
        <v>1171</v>
      </c>
      <c r="G212" s="1" t="s">
        <v>1177</v>
      </c>
      <c r="J212" s="10"/>
    </row>
    <row r="213" spans="1:10" x14ac:dyDescent="0.25">
      <c r="A213" s="46">
        <v>6</v>
      </c>
      <c r="B213" s="28">
        <v>1144025363</v>
      </c>
      <c r="C213" s="8">
        <v>190762</v>
      </c>
      <c r="D213" s="8" t="s">
        <v>1051</v>
      </c>
      <c r="E213" s="1" t="s">
        <v>1171</v>
      </c>
      <c r="G213" s="1" t="s">
        <v>1184</v>
      </c>
      <c r="J213" s="10"/>
    </row>
    <row r="214" spans="1:10" x14ac:dyDescent="0.25">
      <c r="A214" s="46">
        <v>7</v>
      </c>
      <c r="B214" s="1">
        <v>51666716</v>
      </c>
      <c r="C214" s="1">
        <v>196451</v>
      </c>
      <c r="D214" s="1" t="s">
        <v>66</v>
      </c>
      <c r="E214" s="1" t="s">
        <v>1171</v>
      </c>
      <c r="G214" s="1" t="s">
        <v>1176</v>
      </c>
      <c r="J214" s="10"/>
    </row>
    <row r="215" spans="1:10" x14ac:dyDescent="0.25">
      <c r="A215" s="46">
        <v>8</v>
      </c>
      <c r="B215" s="1">
        <v>1113657495</v>
      </c>
      <c r="C215" s="1">
        <v>97052</v>
      </c>
      <c r="D215" s="1" t="s">
        <v>109</v>
      </c>
      <c r="E215" s="1" t="s">
        <v>1171</v>
      </c>
      <c r="G215" s="1" t="s">
        <v>1172</v>
      </c>
      <c r="J215" s="10"/>
    </row>
    <row r="216" spans="1:10" x14ac:dyDescent="0.25">
      <c r="A216" s="46">
        <v>9</v>
      </c>
      <c r="B216" s="1">
        <v>16259261</v>
      </c>
      <c r="C216" s="1">
        <v>61898</v>
      </c>
      <c r="D216" s="1" t="s">
        <v>1180</v>
      </c>
      <c r="E216" s="1" t="s">
        <v>1171</v>
      </c>
      <c r="G216" s="1" t="s">
        <v>1173</v>
      </c>
      <c r="J216" s="10"/>
    </row>
    <row r="217" spans="1:10" x14ac:dyDescent="0.25">
      <c r="A217" s="46">
        <v>10</v>
      </c>
      <c r="B217" s="1">
        <v>16652523</v>
      </c>
      <c r="C217" s="1">
        <v>75892</v>
      </c>
      <c r="D217" s="1" t="s">
        <v>24</v>
      </c>
      <c r="E217" s="1" t="s">
        <v>1171</v>
      </c>
      <c r="G217" s="1" t="s">
        <v>1173</v>
      </c>
    </row>
    <row r="218" spans="1:10" x14ac:dyDescent="0.25">
      <c r="A218" s="46">
        <v>11</v>
      </c>
      <c r="B218" s="1">
        <v>16550938</v>
      </c>
      <c r="C218" s="1">
        <v>86853</v>
      </c>
      <c r="D218" s="1" t="s">
        <v>975</v>
      </c>
      <c r="E218" s="1" t="s">
        <v>1171</v>
      </c>
      <c r="G218" s="1" t="s">
        <v>1173</v>
      </c>
    </row>
    <row r="219" spans="1:10" x14ac:dyDescent="0.25">
      <c r="A219" s="46">
        <v>12</v>
      </c>
      <c r="B219" s="1">
        <v>16244207</v>
      </c>
      <c r="C219" s="1" t="s">
        <v>123</v>
      </c>
      <c r="D219" s="1" t="s">
        <v>126</v>
      </c>
      <c r="E219" s="1" t="s">
        <v>1171</v>
      </c>
      <c r="G219" s="1" t="s">
        <v>1174</v>
      </c>
    </row>
    <row r="220" spans="1:10" x14ac:dyDescent="0.25">
      <c r="A220" s="46">
        <v>13</v>
      </c>
      <c r="B220" s="28">
        <v>96352229</v>
      </c>
      <c r="C220" s="12">
        <v>199744</v>
      </c>
      <c r="D220" s="8" t="s">
        <v>1074</v>
      </c>
      <c r="E220" s="1" t="s">
        <v>1181</v>
      </c>
      <c r="G220" s="1" t="s">
        <v>1175</v>
      </c>
    </row>
    <row r="221" spans="1:10" x14ac:dyDescent="0.25">
      <c r="A221" s="46">
        <v>14</v>
      </c>
      <c r="B221" s="1">
        <v>1115079200</v>
      </c>
      <c r="C221" s="1">
        <v>86984</v>
      </c>
      <c r="D221" s="1" t="s">
        <v>947</v>
      </c>
      <c r="E221" s="1" t="s">
        <v>1185</v>
      </c>
      <c r="G221" s="1" t="s">
        <v>1173</v>
      </c>
    </row>
    <row r="222" spans="1:10" x14ac:dyDescent="0.25">
      <c r="A222" s="46">
        <v>15</v>
      </c>
      <c r="B222" s="1">
        <v>17422730</v>
      </c>
      <c r="C222" s="1">
        <v>190764</v>
      </c>
      <c r="D222" s="1" t="s">
        <v>1041</v>
      </c>
      <c r="E222" s="1" t="s">
        <v>1192</v>
      </c>
      <c r="G222" s="1" t="s">
        <v>1175</v>
      </c>
    </row>
    <row r="223" spans="1:10" x14ac:dyDescent="0.25">
      <c r="A223" s="46">
        <v>16</v>
      </c>
      <c r="B223" s="1">
        <v>1113653402</v>
      </c>
      <c r="C223" s="1">
        <v>190561</v>
      </c>
      <c r="D223" s="1" t="s">
        <v>1000</v>
      </c>
      <c r="E223" s="1" t="s">
        <v>1191</v>
      </c>
      <c r="G223" s="1" t="s">
        <v>1184</v>
      </c>
    </row>
    <row r="224" spans="1:10" x14ac:dyDescent="0.25">
      <c r="A224" s="46">
        <v>17</v>
      </c>
      <c r="B224" s="1">
        <v>16375488</v>
      </c>
      <c r="C224" s="1">
        <v>190637</v>
      </c>
      <c r="D224" s="1" t="s">
        <v>1069</v>
      </c>
      <c r="E224" s="1" t="s">
        <v>1190</v>
      </c>
      <c r="G224" s="1" t="s">
        <v>1176</v>
      </c>
    </row>
    <row r="225" spans="1:7" x14ac:dyDescent="0.25">
      <c r="A225" s="46">
        <v>18</v>
      </c>
      <c r="B225" s="1">
        <v>16273602</v>
      </c>
      <c r="C225" s="1">
        <v>77990</v>
      </c>
      <c r="D225" s="1" t="s">
        <v>112</v>
      </c>
      <c r="E225" s="1" t="s">
        <v>1188</v>
      </c>
      <c r="G225" s="1" t="s">
        <v>1176</v>
      </c>
    </row>
    <row r="226" spans="1:7" x14ac:dyDescent="0.25">
      <c r="A226" s="46">
        <v>19</v>
      </c>
      <c r="B226" s="1">
        <v>16655947</v>
      </c>
      <c r="C226" s="1">
        <v>197024</v>
      </c>
      <c r="D226" s="1" t="s">
        <v>81</v>
      </c>
      <c r="E226" s="1" t="s">
        <v>1193</v>
      </c>
      <c r="G226" s="1" t="s">
        <v>1176</v>
      </c>
    </row>
    <row r="227" spans="1:7" x14ac:dyDescent="0.25">
      <c r="A227" s="46">
        <v>20</v>
      </c>
      <c r="B227" s="1">
        <v>14695981</v>
      </c>
      <c r="C227" s="1">
        <v>190515</v>
      </c>
      <c r="D227" s="1" t="s">
        <v>122</v>
      </c>
      <c r="E227" s="1" t="s">
        <v>1189</v>
      </c>
      <c r="G227" s="1" t="s">
        <v>1176</v>
      </c>
    </row>
    <row r="228" spans="1:7" x14ac:dyDescent="0.25">
      <c r="A228" s="46">
        <v>21</v>
      </c>
      <c r="B228" s="1">
        <v>1113682997</v>
      </c>
      <c r="D228" s="1" t="s">
        <v>1132</v>
      </c>
      <c r="E228" s="1" t="s">
        <v>1205</v>
      </c>
      <c r="G228" s="1" t="s">
        <v>1172</v>
      </c>
    </row>
    <row r="229" spans="1:7" x14ac:dyDescent="0.25">
      <c r="A229" s="46">
        <v>22</v>
      </c>
      <c r="B229" s="1">
        <v>16255665</v>
      </c>
      <c r="C229" s="1">
        <v>195696</v>
      </c>
      <c r="D229" s="1" t="s">
        <v>74</v>
      </c>
      <c r="E229" s="1" t="s">
        <v>1209</v>
      </c>
      <c r="G229" s="1" t="s">
        <v>1176</v>
      </c>
    </row>
    <row r="230" spans="1:7" x14ac:dyDescent="0.25">
      <c r="A230" s="46">
        <v>23</v>
      </c>
      <c r="B230" s="1">
        <v>1144138022</v>
      </c>
      <c r="C230" s="1">
        <v>190202</v>
      </c>
      <c r="D230" s="1" t="s">
        <v>959</v>
      </c>
      <c r="E230" s="1" t="s">
        <v>1211</v>
      </c>
      <c r="G230" s="1" t="s">
        <v>1176</v>
      </c>
    </row>
    <row r="231" spans="1:7" x14ac:dyDescent="0.25">
      <c r="A231" s="46">
        <v>24</v>
      </c>
      <c r="B231" s="1">
        <v>94313668</v>
      </c>
      <c r="C231" s="1">
        <v>190141</v>
      </c>
      <c r="D231" s="1" t="s">
        <v>135</v>
      </c>
      <c r="E231" s="1" t="s">
        <v>1210</v>
      </c>
      <c r="G231" s="1" t="s">
        <v>1176</v>
      </c>
    </row>
    <row r="232" spans="1:7" x14ac:dyDescent="0.25">
      <c r="A232" s="46">
        <v>25</v>
      </c>
      <c r="B232" s="1">
        <v>10096894</v>
      </c>
      <c r="C232" s="1">
        <v>197013</v>
      </c>
      <c r="D232" s="1" t="s">
        <v>16</v>
      </c>
      <c r="E232" s="1" t="s">
        <v>1212</v>
      </c>
      <c r="G232" s="1" t="s">
        <v>1176</v>
      </c>
    </row>
    <row r="233" spans="1:7" x14ac:dyDescent="0.25">
      <c r="A233" s="46">
        <v>26</v>
      </c>
      <c r="B233" s="1">
        <v>94406767</v>
      </c>
      <c r="C233" s="1">
        <v>190634</v>
      </c>
      <c r="D233" s="1" t="s">
        <v>876</v>
      </c>
      <c r="E233" s="1" t="s">
        <v>1213</v>
      </c>
      <c r="G233" s="1" t="s">
        <v>1176</v>
      </c>
    </row>
    <row r="234" spans="1:7" x14ac:dyDescent="0.25">
      <c r="A234" s="46">
        <v>27</v>
      </c>
      <c r="B234" s="1">
        <v>1113651213</v>
      </c>
      <c r="C234" s="1">
        <v>190605</v>
      </c>
      <c r="D234" s="1" t="s">
        <v>990</v>
      </c>
      <c r="E234" s="1" t="s">
        <v>1214</v>
      </c>
      <c r="G234" s="1" t="s">
        <v>1176</v>
      </c>
    </row>
    <row r="235" spans="1:7" x14ac:dyDescent="0.25">
      <c r="A235" s="46">
        <v>28</v>
      </c>
      <c r="B235" s="1">
        <v>14676544</v>
      </c>
      <c r="C235" s="1">
        <v>190613</v>
      </c>
      <c r="D235" s="1" t="s">
        <v>1076</v>
      </c>
      <c r="E235" s="1" t="s">
        <v>1215</v>
      </c>
      <c r="G235" s="1" t="s">
        <v>1176</v>
      </c>
    </row>
    <row r="236" spans="1:7" x14ac:dyDescent="0.25">
      <c r="A236" s="46">
        <v>29</v>
      </c>
      <c r="B236" s="1">
        <v>31177383</v>
      </c>
      <c r="C236" s="1">
        <v>78711</v>
      </c>
      <c r="D236" s="1" t="s">
        <v>34</v>
      </c>
      <c r="E236" s="1" t="s">
        <v>1222</v>
      </c>
      <c r="G236" s="1" t="s">
        <v>1174</v>
      </c>
    </row>
    <row r="237" spans="1:7" x14ac:dyDescent="0.25">
      <c r="A237" s="46">
        <v>30</v>
      </c>
      <c r="B237" s="1">
        <v>1113645661</v>
      </c>
      <c r="C237" s="1">
        <v>574</v>
      </c>
      <c r="D237" s="1" t="s">
        <v>1039</v>
      </c>
      <c r="E237" s="1" t="s">
        <v>1219</v>
      </c>
      <c r="G237" s="1" t="s">
        <v>1176</v>
      </c>
    </row>
    <row r="238" spans="1:7" x14ac:dyDescent="0.25">
      <c r="A238" s="46">
        <v>31</v>
      </c>
      <c r="B238" s="1">
        <v>16288763</v>
      </c>
      <c r="C238" s="1">
        <v>196860</v>
      </c>
      <c r="D238" s="1" t="s">
        <v>60</v>
      </c>
      <c r="E238" s="1" t="s">
        <v>1220</v>
      </c>
      <c r="G238" s="1" t="s">
        <v>1176</v>
      </c>
    </row>
    <row r="239" spans="1:7" x14ac:dyDescent="0.25">
      <c r="A239" s="46">
        <v>32</v>
      </c>
      <c r="B239" s="1">
        <v>1017134568</v>
      </c>
      <c r="C239" s="1">
        <v>190543</v>
      </c>
      <c r="D239" s="1" t="s">
        <v>132</v>
      </c>
      <c r="E239" s="1" t="s">
        <v>1228</v>
      </c>
      <c r="G239" s="1" t="s">
        <v>1176</v>
      </c>
    </row>
    <row r="240" spans="1:7" x14ac:dyDescent="0.25">
      <c r="A240" s="46"/>
      <c r="B240" s="1"/>
    </row>
    <row r="241" spans="1:5" x14ac:dyDescent="0.25">
      <c r="A241" s="46"/>
      <c r="B241" s="1"/>
    </row>
    <row r="242" spans="1:5" x14ac:dyDescent="0.25">
      <c r="A242" s="46"/>
      <c r="B242" s="1"/>
    </row>
    <row r="243" spans="1:5" x14ac:dyDescent="0.25">
      <c r="A243" s="46"/>
      <c r="B243" s="1"/>
    </row>
    <row r="245" spans="1:5" ht="18.75" x14ac:dyDescent="0.3">
      <c r="A245" s="45"/>
      <c r="B245" s="34" t="s">
        <v>873</v>
      </c>
    </row>
    <row r="246" spans="1:5" x14ac:dyDescent="0.25">
      <c r="A246" s="43">
        <v>1</v>
      </c>
      <c r="B246" s="28">
        <v>6292349</v>
      </c>
      <c r="C246" s="8">
        <v>72963</v>
      </c>
      <c r="D246" s="8" t="s">
        <v>105</v>
      </c>
      <c r="E246" s="1" t="s">
        <v>1173</v>
      </c>
    </row>
    <row r="247" spans="1:5" x14ac:dyDescent="0.25">
      <c r="A247" s="43">
        <v>2</v>
      </c>
      <c r="B247" s="28">
        <v>29706544</v>
      </c>
      <c r="C247" s="8">
        <v>190838</v>
      </c>
      <c r="D247" s="8" t="s">
        <v>1179</v>
      </c>
      <c r="E247" s="1" t="s">
        <v>286</v>
      </c>
    </row>
    <row r="248" spans="1:5" x14ac:dyDescent="0.25">
      <c r="A248" s="43">
        <v>3</v>
      </c>
      <c r="B248" s="28">
        <v>66661312</v>
      </c>
      <c r="C248" s="8">
        <v>190845</v>
      </c>
      <c r="D248" s="8" t="s">
        <v>1169</v>
      </c>
      <c r="E248" s="1" t="s">
        <v>1183</v>
      </c>
    </row>
    <row r="249" spans="1:5" x14ac:dyDescent="0.25">
      <c r="A249" s="43">
        <v>4</v>
      </c>
      <c r="B249" s="28">
        <v>30335236</v>
      </c>
      <c r="C249" s="8">
        <v>190843</v>
      </c>
      <c r="D249" s="8" t="s">
        <v>1178</v>
      </c>
      <c r="E249" s="1" t="s">
        <v>1182</v>
      </c>
    </row>
    <row r="250" spans="1:5" x14ac:dyDescent="0.25">
      <c r="A250" s="43">
        <v>5</v>
      </c>
      <c r="B250" s="28">
        <v>16271896</v>
      </c>
      <c r="C250" s="8">
        <v>72930</v>
      </c>
      <c r="D250" s="8" t="s">
        <v>1194</v>
      </c>
      <c r="E250" s="1" t="s">
        <v>1207</v>
      </c>
    </row>
    <row r="251" spans="1:5" x14ac:dyDescent="0.25">
      <c r="A251" s="43">
        <v>6</v>
      </c>
      <c r="B251" s="28">
        <v>1115080701</v>
      </c>
      <c r="C251" s="8">
        <v>87496</v>
      </c>
      <c r="D251" s="8" t="s">
        <v>1200</v>
      </c>
      <c r="E251" s="1" t="s">
        <v>1206</v>
      </c>
    </row>
    <row r="252" spans="1:5" x14ac:dyDescent="0.25">
      <c r="A252" s="43">
        <v>7</v>
      </c>
      <c r="B252" s="28">
        <v>16271896</v>
      </c>
      <c r="C252" s="8">
        <v>72930</v>
      </c>
      <c r="D252" s="8" t="s">
        <v>1194</v>
      </c>
      <c r="E252" s="1" t="s">
        <v>1173</v>
      </c>
    </row>
    <row r="253" spans="1:5" x14ac:dyDescent="0.25">
      <c r="A253" s="43">
        <v>8</v>
      </c>
      <c r="B253" s="28">
        <v>1115080701</v>
      </c>
      <c r="C253" s="8">
        <v>87496</v>
      </c>
      <c r="D253" s="8" t="s">
        <v>1200</v>
      </c>
      <c r="E253" s="1" t="s">
        <v>1173</v>
      </c>
    </row>
    <row r="254" spans="1:5" x14ac:dyDescent="0.25">
      <c r="A254" s="43">
        <v>9</v>
      </c>
      <c r="B254" s="28"/>
      <c r="C254" s="8"/>
      <c r="D254" s="8"/>
    </row>
    <row r="255" spans="1:5" x14ac:dyDescent="0.25">
      <c r="A255" s="43">
        <v>10</v>
      </c>
      <c r="B255" s="28"/>
      <c r="C255" s="8"/>
      <c r="D255" s="8"/>
    </row>
    <row r="256" spans="1:5" x14ac:dyDescent="0.25">
      <c r="A256" s="43">
        <v>11</v>
      </c>
      <c r="B256" s="28"/>
      <c r="C256" s="8"/>
      <c r="D256" s="8"/>
    </row>
    <row r="257" spans="1:4" x14ac:dyDescent="0.25">
      <c r="A257" s="43">
        <v>12</v>
      </c>
      <c r="B257" s="28"/>
      <c r="C257" s="8"/>
      <c r="D257" s="8"/>
    </row>
    <row r="258" spans="1:4" x14ac:dyDescent="0.25">
      <c r="A258" s="43">
        <v>13</v>
      </c>
      <c r="B258" s="29"/>
      <c r="C258" s="7"/>
      <c r="D258" s="7"/>
    </row>
    <row r="259" spans="1:4" x14ac:dyDescent="0.25">
      <c r="A259" s="43">
        <v>14</v>
      </c>
      <c r="B259" s="29"/>
      <c r="C259" s="7"/>
      <c r="D259" s="7"/>
    </row>
    <row r="260" spans="1:4" x14ac:dyDescent="0.25">
      <c r="A260" s="43">
        <v>15</v>
      </c>
      <c r="B260" s="29"/>
      <c r="C260" s="7"/>
      <c r="D260" s="7"/>
    </row>
  </sheetData>
  <sheetProtection algorithmName="SHA-512" hashValue="tAx4y9GbeWuyJRGiiYV6+ttQf8WQiarTGNAaPsUgZv46tx+ZN9rKd6CFJEIvxQNgT6QGAYPM08dLcFzNGkJRrw==" saltValue="ygNSmDzr6rlj7iR+xQr94Q==" spinCount="100000" sheet="1" objects="1" scenarios="1" formatCells="0" formatColumns="0"/>
  <autoFilter ref="A1:V199" xr:uid="{00000000-0009-0000-0000-000002000000}">
    <sortState xmlns:xlrd2="http://schemas.microsoft.com/office/spreadsheetml/2017/richdata2" ref="A8:U169">
      <sortCondition sortBy="cellColor" ref="C1:C169" dxfId="0"/>
    </sortState>
  </autoFilter>
  <sortState xmlns:xlrd2="http://schemas.microsoft.com/office/spreadsheetml/2017/richdata2" ref="B208:G219">
    <sortCondition ref="C208:C219"/>
  </sortState>
  <phoneticPr fontId="1" type="noConversion"/>
  <hyperlinks>
    <hyperlink ref="F10" r:id="rId1" xr:uid="{00000000-0004-0000-0200-000000000000}"/>
    <hyperlink ref="F39" r:id="rId2" xr:uid="{00000000-0004-0000-0200-000001000000}"/>
    <hyperlink ref="F66" r:id="rId3" xr:uid="{00000000-0004-0000-0200-000002000000}"/>
    <hyperlink ref="F35" r:id="rId4" xr:uid="{00000000-0004-0000-0200-000003000000}"/>
    <hyperlink ref="F65" r:id="rId5" xr:uid="{00000000-0004-0000-0200-000004000000}"/>
    <hyperlink ref="F36" r:id="rId6" xr:uid="{00000000-0004-0000-0200-000005000000}"/>
    <hyperlink ref="F55" r:id="rId7" xr:uid="{00000000-0004-0000-0200-000006000000}"/>
    <hyperlink ref="F62" r:id="rId8" xr:uid="{00000000-0004-0000-0200-000007000000}"/>
    <hyperlink ref="F60" r:id="rId9" xr:uid="{00000000-0004-0000-0200-000008000000}"/>
    <hyperlink ref="F53" r:id="rId10" xr:uid="{00000000-0004-0000-0200-000009000000}"/>
    <hyperlink ref="F14" r:id="rId11" xr:uid="{00000000-0004-0000-0200-00000A000000}"/>
    <hyperlink ref="F61" r:id="rId12" xr:uid="{00000000-0004-0000-0200-00000B000000}"/>
    <hyperlink ref="F58" r:id="rId13" xr:uid="{00000000-0004-0000-0200-00000C000000}"/>
    <hyperlink ref="F50" r:id="rId14" xr:uid="{00000000-0004-0000-0200-00000D000000}"/>
    <hyperlink ref="F56" r:id="rId15" xr:uid="{00000000-0004-0000-0200-00000E000000}"/>
    <hyperlink ref="F48" r:id="rId16" xr:uid="{00000000-0004-0000-0200-00000F000000}"/>
    <hyperlink ref="F54" r:id="rId17" xr:uid="{00000000-0004-0000-0200-000010000000}"/>
    <hyperlink ref="F38" r:id="rId18" xr:uid="{00000000-0004-0000-0200-000011000000}"/>
    <hyperlink ref="F96" r:id="rId19" xr:uid="{00000000-0004-0000-0200-000012000000}"/>
    <hyperlink ref="F44" r:id="rId20" xr:uid="{00000000-0004-0000-0200-000013000000}"/>
    <hyperlink ref="F98" r:id="rId21" xr:uid="{00000000-0004-0000-0200-000014000000}"/>
    <hyperlink ref="F120" r:id="rId22" xr:uid="{00000000-0004-0000-0200-000015000000}"/>
    <hyperlink ref="F122" r:id="rId23" xr:uid="{00000000-0004-0000-0200-000016000000}"/>
    <hyperlink ref="F26" r:id="rId24" xr:uid="{00000000-0004-0000-0200-000017000000}"/>
    <hyperlink ref="F170" r:id="rId25" xr:uid="{00000000-0004-0000-0200-000018000000}"/>
    <hyperlink ref="F8" r:id="rId26" xr:uid="{00000000-0004-0000-0200-000019000000}"/>
    <hyperlink ref="F12" r:id="rId27" xr:uid="{00000000-0004-0000-0200-00001A000000}"/>
    <hyperlink ref="F110" r:id="rId28" xr:uid="{00000000-0004-0000-0200-00001B000000}"/>
    <hyperlink ref="F114" r:id="rId29" xr:uid="{00000000-0004-0000-0200-00001C000000}"/>
    <hyperlink ref="F115" r:id="rId30" xr:uid="{00000000-0004-0000-0200-00001D000000}"/>
    <hyperlink ref="F24" r:id="rId31" xr:uid="{00000000-0004-0000-0200-00001E000000}"/>
    <hyperlink ref="F25" r:id="rId32" xr:uid="{00000000-0004-0000-0200-00001F000000}"/>
    <hyperlink ref="F31" r:id="rId33" xr:uid="{00000000-0004-0000-0200-000020000000}"/>
    <hyperlink ref="F33" r:id="rId34" xr:uid="{00000000-0004-0000-0200-000021000000}"/>
    <hyperlink ref="F34" r:id="rId35" xr:uid="{00000000-0004-0000-0200-000022000000}"/>
    <hyperlink ref="F90" r:id="rId36" xr:uid="{00000000-0004-0000-0200-000023000000}"/>
    <hyperlink ref="F91" r:id="rId37" xr:uid="{00000000-0004-0000-0200-000024000000}"/>
    <hyperlink ref="F92" r:id="rId38" xr:uid="{00000000-0004-0000-0200-000025000000}"/>
    <hyperlink ref="F93" r:id="rId39" xr:uid="{00000000-0004-0000-0200-000026000000}"/>
    <hyperlink ref="F99" r:id="rId40" xr:uid="{00000000-0004-0000-0200-000027000000}"/>
    <hyperlink ref="F101" r:id="rId41" xr:uid="{00000000-0004-0000-0200-000028000000}"/>
    <hyperlink ref="F117" r:id="rId42" xr:uid="{00000000-0004-0000-0200-000029000000}"/>
    <hyperlink ref="F124" r:id="rId43" xr:uid="{00000000-0004-0000-0200-00002A000000}"/>
    <hyperlink ref="F126" r:id="rId44" xr:uid="{00000000-0004-0000-0200-00002B000000}"/>
    <hyperlink ref="F127" r:id="rId45" xr:uid="{00000000-0004-0000-0200-00002C000000}"/>
    <hyperlink ref="F131" r:id="rId46" xr:uid="{00000000-0004-0000-0200-00002D000000}"/>
    <hyperlink ref="F132" r:id="rId47" xr:uid="{00000000-0004-0000-0200-00002E000000}"/>
    <hyperlink ref="F133" r:id="rId48" xr:uid="{00000000-0004-0000-0200-00002F000000}"/>
    <hyperlink ref="F142" r:id="rId49" xr:uid="{00000000-0004-0000-0200-000030000000}"/>
    <hyperlink ref="F143" r:id="rId50" xr:uid="{00000000-0004-0000-0200-000031000000}"/>
    <hyperlink ref="F145" r:id="rId51" xr:uid="{00000000-0004-0000-0200-000032000000}"/>
    <hyperlink ref="F151" r:id="rId52" xr:uid="{00000000-0004-0000-0200-000033000000}"/>
    <hyperlink ref="F158" r:id="rId53" xr:uid="{00000000-0004-0000-0200-000034000000}"/>
    <hyperlink ref="F159" r:id="rId54" xr:uid="{00000000-0004-0000-0200-000035000000}"/>
    <hyperlink ref="F160" r:id="rId55" xr:uid="{00000000-0004-0000-0200-000036000000}"/>
    <hyperlink ref="F162" r:id="rId56" xr:uid="{00000000-0004-0000-0200-000037000000}"/>
    <hyperlink ref="F173" r:id="rId57" xr:uid="{00000000-0004-0000-0200-000038000000}"/>
    <hyperlink ref="F59" r:id="rId58" xr:uid="{00000000-0004-0000-0200-000039000000}"/>
    <hyperlink ref="F29" r:id="rId59" xr:uid="{00000000-0004-0000-0200-00003A000000}"/>
    <hyperlink ref="F103" r:id="rId60" xr:uid="{00000000-0004-0000-0200-00003B000000}"/>
    <hyperlink ref="F102" r:id="rId61" xr:uid="{00000000-0004-0000-0200-00003C000000}"/>
    <hyperlink ref="F67" r:id="rId62" xr:uid="{00000000-0004-0000-0200-00003D000000}"/>
    <hyperlink ref="F7" r:id="rId63" xr:uid="{00000000-0004-0000-0200-00003E000000}"/>
    <hyperlink ref="F46" r:id="rId64" xr:uid="{00000000-0004-0000-0200-00003F000000}"/>
    <hyperlink ref="F3" r:id="rId65" xr:uid="{00000000-0004-0000-0200-000040000000}"/>
    <hyperlink ref="F108" r:id="rId66" xr:uid="{00000000-0004-0000-0200-000041000000}"/>
    <hyperlink ref="F149" r:id="rId67" xr:uid="{00000000-0004-0000-0200-000042000000}"/>
    <hyperlink ref="F23" r:id="rId68" xr:uid="{00000000-0004-0000-0200-000043000000}"/>
    <hyperlink ref="F69" r:id="rId69" xr:uid="{00000000-0004-0000-0200-000044000000}"/>
    <hyperlink ref="F71" r:id="rId70" xr:uid="{00000000-0004-0000-0200-000045000000}"/>
    <hyperlink ref="F72" r:id="rId71" xr:uid="{00000000-0004-0000-0200-000046000000}"/>
    <hyperlink ref="F15" r:id="rId72" xr:uid="{00000000-0004-0000-0200-000047000000}"/>
    <hyperlink ref="F68" r:id="rId73" xr:uid="{00000000-0004-0000-0200-000048000000}"/>
    <hyperlink ref="F186" r:id="rId74" xr:uid="{00000000-0004-0000-0200-000049000000}"/>
    <hyperlink ref="F40" r:id="rId75" xr:uid="{00000000-0004-0000-0200-00004A000000}"/>
    <hyperlink ref="F185" r:id="rId76" xr:uid="{00000000-0004-0000-0200-00004B000000}"/>
    <hyperlink ref="F74" r:id="rId77" xr:uid="{00000000-0004-0000-0200-00004C000000}"/>
    <hyperlink ref="F83" r:id="rId78" xr:uid="{00000000-0004-0000-0200-00004D000000}"/>
    <hyperlink ref="F6" r:id="rId79" xr:uid="{00000000-0004-0000-0200-00004E000000}"/>
    <hyperlink ref="F64" r:id="rId80" xr:uid="{00000000-0004-0000-0200-00004F000000}"/>
    <hyperlink ref="F84" r:id="rId81" xr:uid="{00000000-0004-0000-0200-000050000000}"/>
    <hyperlink ref="F175" r:id="rId82" xr:uid="{00000000-0004-0000-0200-000051000000}"/>
    <hyperlink ref="F81" r:id="rId83" xr:uid="{00000000-0004-0000-0200-000052000000}"/>
    <hyperlink ref="F85" r:id="rId84" xr:uid="{00000000-0004-0000-0200-000053000000}"/>
    <hyperlink ref="F166" r:id="rId85" xr:uid="{00000000-0004-0000-0200-000054000000}"/>
    <hyperlink ref="F87" r:id="rId86" xr:uid="{00000000-0004-0000-0200-000055000000}"/>
    <hyperlink ref="F179" r:id="rId87" xr:uid="{00000000-0004-0000-0200-000056000000}"/>
    <hyperlink ref="F192" r:id="rId88" xr:uid="{00000000-0004-0000-0200-000057000000}"/>
  </hyperlinks>
  <pageMargins left="0.7" right="0.7" top="0.75" bottom="0.75" header="0.3" footer="0.3"/>
  <pageSetup orientation="portrait" horizontalDpi="4294967293" r:id="rId89"/>
  <legacyDrawing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CONSULTA</vt:lpstr>
      <vt:lpstr>plantilla</vt:lpstr>
      <vt:lpstr>BBDD</vt:lpstr>
      <vt:lpstr>CONSULTA!Área_de_impresión</vt:lpstr>
      <vt:lpstr>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Lucia Vidal</dc:creator>
  <cp:lastModifiedBy>usuario</cp:lastModifiedBy>
  <cp:lastPrinted>2018-07-31T14:42:11Z</cp:lastPrinted>
  <dcterms:created xsi:type="dcterms:W3CDTF">2011-01-16T16:14:10Z</dcterms:created>
  <dcterms:modified xsi:type="dcterms:W3CDTF">2020-12-31T21:18:13Z</dcterms:modified>
</cp:coreProperties>
</file>