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ub de empleados Manuelita\"/>
    </mc:Choice>
  </mc:AlternateContent>
  <xr:revisionPtr revIDLastSave="0" documentId="13_ncr:1_{15F54D07-64DA-4006-BA9B-7B5227A90D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ULTA" sheetId="1" r:id="rId1"/>
    <sheet name="plantilla" sheetId="2" state="hidden" r:id="rId2"/>
  </sheets>
  <definedNames>
    <definedName name="_xlnm._FilterDatabase" localSheetId="1" hidden="1">plantilla!$A$5:$J$182</definedName>
    <definedName name="_xlnm.Print_Area" localSheetId="0">CONSULTA!$A$1:$E$21</definedName>
    <definedName name="_xlnm.Print_Area">CONSULTA!$B$1:$D$20</definedName>
    <definedName name="MESES">#REF!</definedName>
    <definedName name="print2">#REF!</definedName>
    <definedName name="QUINCENA">#REF!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J9" i="2" l="1"/>
  <c r="J8" i="2"/>
  <c r="J141" i="2"/>
  <c r="J170" i="2" l="1"/>
  <c r="B21" i="1" l="1"/>
  <c r="D19" i="1"/>
  <c r="D16" i="1"/>
  <c r="D15" i="1"/>
  <c r="C18" i="1"/>
  <c r="C10" i="1" l="1"/>
  <c r="H2" i="2" l="1"/>
  <c r="D2" i="2"/>
  <c r="D20" i="1" l="1"/>
  <c r="C15" i="1" l="1"/>
  <c r="C11" i="1" l="1"/>
  <c r="C17" i="1"/>
  <c r="C16" i="1"/>
  <c r="C20" i="1" l="1"/>
</calcChain>
</file>

<file path=xl/sharedStrings.xml><?xml version="1.0" encoding="utf-8"?>
<sst xmlns="http://schemas.openxmlformats.org/spreadsheetml/2006/main" count="224" uniqueCount="214">
  <si>
    <t>FICHA</t>
  </si>
  <si>
    <t>NOMBRE Y APELLIDOS</t>
  </si>
  <si>
    <t>DETALLE CONCEPTO</t>
  </si>
  <si>
    <t>PRESTAMO</t>
  </si>
  <si>
    <t>COMPRA DE MERCANCIAS Y SERVICIOS</t>
  </si>
  <si>
    <t>INTERESES</t>
  </si>
  <si>
    <t>CUOTA SOSTENIMIENTO</t>
  </si>
  <si>
    <t>TOTAL</t>
  </si>
  <si>
    <t>VALORES</t>
  </si>
  <si>
    <t>DESCONTADOS</t>
  </si>
  <si>
    <t>SALDOS</t>
  </si>
  <si>
    <t>POR PAGAR</t>
  </si>
  <si>
    <t>DETALLE DE DESCUENTOS</t>
  </si>
  <si>
    <t>CEDULA</t>
  </si>
  <si>
    <t>Carlos Andres Posada Yusti</t>
  </si>
  <si>
    <t>Hernando Peñaranda Alegrías</t>
  </si>
  <si>
    <t>Gildardo Rosero Montes</t>
  </si>
  <si>
    <t>Mauricio Mejía Barreto</t>
  </si>
  <si>
    <t>Otoniel Vidal Cortés</t>
  </si>
  <si>
    <t>Wilmar Jurado Maldonado</t>
  </si>
  <si>
    <t>Jorge Enrique Rodriguez Tobar</t>
  </si>
  <si>
    <t>Carlos Enrique Lerma Chávarro</t>
  </si>
  <si>
    <t>Oscar Escobar E</t>
  </si>
  <si>
    <t>Orlando Florez Villegas</t>
  </si>
  <si>
    <t>Orlando Marmolejo Gil</t>
  </si>
  <si>
    <t>Jaime Vélez Bocanegra</t>
  </si>
  <si>
    <t>Hector Fabio García Jaramillo</t>
  </si>
  <si>
    <t>Manuel Antonio Parrado Ruiz</t>
  </si>
  <si>
    <t>Maritsol Arce Rojas</t>
  </si>
  <si>
    <t>Maricela Martínez Alvarez</t>
  </si>
  <si>
    <t>Amanda Lucía Durán Cubillos</t>
  </si>
  <si>
    <t>Maria Fernanda Jiménez García</t>
  </si>
  <si>
    <t>Aceneth Bocanegra Peña</t>
  </si>
  <si>
    <t>Ana Lucía López Toro</t>
  </si>
  <si>
    <t>Ana Cecilia Campos Roa</t>
  </si>
  <si>
    <t>Odilia Hernández Prieto</t>
  </si>
  <si>
    <t>Mariela Leuro</t>
  </si>
  <si>
    <t>Maria del Carmen Mora Rico</t>
  </si>
  <si>
    <t>Sandra Rocío Díaz</t>
  </si>
  <si>
    <t>Nhora Yency Díaz Rosero</t>
  </si>
  <si>
    <t>Maria Fernanda Lara Gonzalez</t>
  </si>
  <si>
    <t>Dora Stella Palma Coral</t>
  </si>
  <si>
    <t>Jaime Alberto Lara Patiño</t>
  </si>
  <si>
    <t>Juan Carlos Munévar Pérez</t>
  </si>
  <si>
    <t>Julio Cesar Benitez Barragán</t>
  </si>
  <si>
    <t>Alexander Sanabria Novoa</t>
  </si>
  <si>
    <t>Diego Fernando Escobar Durán</t>
  </si>
  <si>
    <t>Marco Daniel Zambrano Moreno</t>
  </si>
  <si>
    <t>Robinson Alarcon Acuña</t>
  </si>
  <si>
    <t>Maria del Pilar Campo Torres</t>
  </si>
  <si>
    <t>DESC CUOTA</t>
  </si>
  <si>
    <t>CUOTA</t>
  </si>
  <si>
    <t>IMPLEMENTOS</t>
  </si>
  <si>
    <t>SOST</t>
  </si>
  <si>
    <t>SALDO</t>
  </si>
  <si>
    <t>Maria Liliana Hincapié Corrales</t>
  </si>
  <si>
    <t>Pedro Alfredo Orejuela Carmona</t>
  </si>
  <si>
    <t>Abraham Díaz Roa</t>
  </si>
  <si>
    <t>Elver Alexander Rubial Carvajal</t>
  </si>
  <si>
    <t>Jhon Jairo Andrade Granada</t>
  </si>
  <si>
    <t>Maria del Rosario Ruales Otero</t>
  </si>
  <si>
    <t>NOMBRE PERSONA</t>
  </si>
  <si>
    <t>Luis Armando Riveros Amorteguí</t>
  </si>
  <si>
    <t>Germán Alfredo Aya Morales</t>
  </si>
  <si>
    <t>Gentil Góngora Castañeda</t>
  </si>
  <si>
    <t>Henry Andrés Morales Pescador</t>
  </si>
  <si>
    <t>Jorge Iván González Aparicio</t>
  </si>
  <si>
    <t>Anthony Eduardo Arana Silva</t>
  </si>
  <si>
    <t>Fausto Mendoza Muriel</t>
  </si>
  <si>
    <t>Emilio Antonio Molina Mejía</t>
  </si>
  <si>
    <t>Horacio Torres Castaño</t>
  </si>
  <si>
    <t>José Quennis Arteaga Mosquera</t>
  </si>
  <si>
    <t>Flavio Hebert Erazo Hurtado</t>
  </si>
  <si>
    <t>Diego Fernando Muñoz Rengifo</t>
  </si>
  <si>
    <t>Jesús A Sánchez Sánchez</t>
  </si>
  <si>
    <t>Carolina Rugeles Silva</t>
  </si>
  <si>
    <t>Martha Isabel Terreros Wilches</t>
  </si>
  <si>
    <t>Magdalena Santiago Buendía</t>
  </si>
  <si>
    <t>Carmen Cecilia Carmona Zuluaga</t>
  </si>
  <si>
    <t>Victoria Andrea López Morales</t>
  </si>
  <si>
    <t>Alejandro de Jesús Bernal Alvarez</t>
  </si>
  <si>
    <t>Pastor Harvey Yusti Belalcázar</t>
  </si>
  <si>
    <t>Héctor Colón López Arévalo</t>
  </si>
  <si>
    <t>Juan Carlos Parra Perea</t>
  </si>
  <si>
    <t>Diego Fernando Vivas Tamayo</t>
  </si>
  <si>
    <t>Gustavo Adolfo Osorio Ortega</t>
  </si>
  <si>
    <t>Luis Guillermo Amú Caicedo</t>
  </si>
  <si>
    <t>Armando de Jesús Betancur Rios</t>
  </si>
  <si>
    <t>CORPORACION CLUB DE EMPLEADOS MANUELITA</t>
  </si>
  <si>
    <t>Juan David Medina Hurtado</t>
  </si>
  <si>
    <t>Leivy Pérez Morales</t>
  </si>
  <si>
    <t>Carlos Arturo Escobar Romero</t>
  </si>
  <si>
    <t>Roosemberg Polanco Banderas</t>
  </si>
  <si>
    <t>Hernando Robledo Gaona</t>
  </si>
  <si>
    <t>José Robiro Rengifo Alvarez</t>
  </si>
  <si>
    <t>Maria Juliana Pomés Pizarro</t>
  </si>
  <si>
    <t>Armando Orozco Tulande</t>
  </si>
  <si>
    <t>Mariluz Pérez Figueroa</t>
  </si>
  <si>
    <t>Carlos Arturo Torres Rodriguez</t>
  </si>
  <si>
    <t>Mayra Alejandra León Trujillo</t>
  </si>
  <si>
    <t>Dayan Valeria Gómez Montes</t>
  </si>
  <si>
    <t>PENDIENTES</t>
  </si>
  <si>
    <t>Carlos Eduardo Pérez Céspedes</t>
  </si>
  <si>
    <t>Diana Maria Noreña Gil</t>
  </si>
  <si>
    <t>Liliana Agudelo Rivera</t>
  </si>
  <si>
    <t>Maria Irene Romero Ochoa</t>
  </si>
  <si>
    <t>Gloria Eugenia Medellín Sánchez</t>
  </si>
  <si>
    <t>Oscar Mauricio González Holguin</t>
  </si>
  <si>
    <t>XXXXX</t>
  </si>
  <si>
    <t>Jaime Londoño M</t>
  </si>
  <si>
    <t>Leiser R Varela M</t>
  </si>
  <si>
    <t>Deisy Aydeé Pérez Trujillo</t>
  </si>
  <si>
    <t>William Orlando Avila Rios</t>
  </si>
  <si>
    <t>John Jaime Estrada López</t>
  </si>
  <si>
    <t>Marco Antonio Domínguez Angarita</t>
  </si>
  <si>
    <t>Sebastian Londoño Arango</t>
  </si>
  <si>
    <t>Juan Esteban Martínez Duque</t>
  </si>
  <si>
    <t>Marilú Romero Cerquera</t>
  </si>
  <si>
    <t>Javier Ernesto Cortés Suárez</t>
  </si>
  <si>
    <t>Julieth Hernández Gutierrez</t>
  </si>
  <si>
    <t>Julio Cesar Cataño Ñañez</t>
  </si>
  <si>
    <t>Maria Dayana García Bohórquez</t>
  </si>
  <si>
    <t>Martha Lucia Rodriguez García</t>
  </si>
  <si>
    <t>Benjamin Olave Caicedo</t>
  </si>
  <si>
    <t>Daniel Felipe Betancourt Yepes</t>
  </si>
  <si>
    <t>Camilo Andrés López Núñez</t>
  </si>
  <si>
    <t>Carlos Andrés Pérez Florez</t>
  </si>
  <si>
    <t>Jenny Muñoz Franco</t>
  </si>
  <si>
    <t>Victor Manuel Grajales Herrera</t>
  </si>
  <si>
    <t>Rodrigo Alberto Belalcázar Hernández</t>
  </si>
  <si>
    <t>Carlos Humberto Sevilla Montenegro</t>
  </si>
  <si>
    <t>Francesco Paolo Giovanelli Eder</t>
  </si>
  <si>
    <t>Francisco Javier Domínguez Martínez</t>
  </si>
  <si>
    <t>Rosa Elena Ramirez Charjuelán</t>
  </si>
  <si>
    <t>Martha Lucía Zamorano Velasquez</t>
  </si>
  <si>
    <t>Amanda Irma Perdomo Toro</t>
  </si>
  <si>
    <t>Carmen Elizabeth Rodriguez Rubio</t>
  </si>
  <si>
    <t>Norma Constanza Arbelaez Herrera</t>
  </si>
  <si>
    <t>Luis Alejandro Canales Hemelberg</t>
  </si>
  <si>
    <t>Richard Alberto Rodriguez Pedreros</t>
  </si>
  <si>
    <t>Carlos Felipe Murgueitio Rivera</t>
  </si>
  <si>
    <t>Jaime Alexander González Alarcón</t>
  </si>
  <si>
    <t>Camilo Eduardo Macías Mora</t>
  </si>
  <si>
    <t>Angela Paola Fiquitiva Ruiz</t>
  </si>
  <si>
    <t>Mauryn Lizeth Rey Candamil</t>
  </si>
  <si>
    <t>Carlos Andrés Ordoñez Saavedra</t>
  </si>
  <si>
    <t>Gilberto Gómez Durán</t>
  </si>
  <si>
    <t>Aristobulo Ramirez Gil</t>
  </si>
  <si>
    <t>Luis Gabriel Galindo Sánchez</t>
  </si>
  <si>
    <t>Maria Alejandra Camayo Agredo</t>
  </si>
  <si>
    <t>Lorena Chaves Noreña</t>
  </si>
  <si>
    <t>Eider Smit Parra Londoño</t>
  </si>
  <si>
    <t>Isabel Cristina Yangana Payan</t>
  </si>
  <si>
    <t>Luisa Fernanda Blum Méndez</t>
  </si>
  <si>
    <t>Diego Armando Caceres Vinasco</t>
  </si>
  <si>
    <t>Manuel Alejandro Gallego Cardona</t>
  </si>
  <si>
    <t>Wilver Alejandro Rodriguez Rojas</t>
  </si>
  <si>
    <t>Claudia Patricia Mantilla Rodriguez</t>
  </si>
  <si>
    <t>Absalon Mina</t>
  </si>
  <si>
    <t>Nelson Fernando Salamanca Silva</t>
  </si>
  <si>
    <t>Elder Fabián Moreno Arias</t>
  </si>
  <si>
    <t>Yenny Maritza Garnica Ramos</t>
  </si>
  <si>
    <t>Walter Donneys</t>
  </si>
  <si>
    <t>William Camacho Castillo</t>
  </si>
  <si>
    <t>Milton Adrian Osorio González</t>
  </si>
  <si>
    <t>Claudia Maritza Beltrán Martínez</t>
  </si>
  <si>
    <t>Edinson Libreros Pulgarin</t>
  </si>
  <si>
    <t>Andrea Rodas Galindo</t>
  </si>
  <si>
    <t>José Jener Camilo Muñoz</t>
  </si>
  <si>
    <t>Heberth Lucumi Carabali</t>
  </si>
  <si>
    <t>Johnatan Stick López Builes</t>
  </si>
  <si>
    <t>Samadi Lorena Vanegas López</t>
  </si>
  <si>
    <t>Oscar Andres Delgado</t>
  </si>
  <si>
    <t>Marcela Estrada Iza</t>
  </si>
  <si>
    <t>Leidy Johana Velásquez</t>
  </si>
  <si>
    <t>Diógenes López Torres</t>
  </si>
  <si>
    <t>Ana Mercedes Chica Cabal</t>
  </si>
  <si>
    <t>Christian Camilo Rodriguez Azcárate</t>
  </si>
  <si>
    <t>Luis Fernando Díaz González</t>
  </si>
  <si>
    <t>Laura Melissa Cabrera Valenzuela</t>
  </si>
  <si>
    <t>Ricardo Astudillo Cabal</t>
  </si>
  <si>
    <t>William Fraga Jativa</t>
  </si>
  <si>
    <t>Luis Ignacio Neira Aguilera</t>
  </si>
  <si>
    <t>Carlos Armando Morales Vélez</t>
  </si>
  <si>
    <t>Miguel Angel Escobar López</t>
  </si>
  <si>
    <t>INTERESES (1.65% mv)</t>
  </si>
  <si>
    <t>Lilian Yohanna Calero Morales</t>
  </si>
  <si>
    <t xml:space="preserve">QUINCENA   </t>
  </si>
  <si>
    <t xml:space="preserve">MES   </t>
  </si>
  <si>
    <t>DOCUMENTO DE IDENTIFICACION</t>
  </si>
  <si>
    <t>Nathaly Figueroa Puentes</t>
  </si>
  <si>
    <t>William Osorio Toro</t>
  </si>
  <si>
    <t>Alexander Morales Molina</t>
  </si>
  <si>
    <t>Angie Catherine Sánchez Restrepo</t>
  </si>
  <si>
    <t>Juan David González Vélez</t>
  </si>
  <si>
    <t>Marlon Andrés Alarcón Valor</t>
  </si>
  <si>
    <t>David Esteban Pelaez Galvis</t>
  </si>
  <si>
    <t>Jhon Jairo Vera Caicedo</t>
  </si>
  <si>
    <t>Gustavo Adolfo Loaiza Giraldo</t>
  </si>
  <si>
    <t>CONSULTA
DESCUENTOS Y SALDOS
 AÑO 2020</t>
  </si>
  <si>
    <t>Adriana Fernanda Pereira Prieto</t>
  </si>
  <si>
    <t>Andrea Amador Urrea</t>
  </si>
  <si>
    <t>Diana Lorena Villacorte Correa</t>
  </si>
  <si>
    <t>Raúl Fernando Triana Saavedra</t>
  </si>
  <si>
    <t>Viviana Andrea Morales Ramirez</t>
  </si>
  <si>
    <t>Operativo, ingresó a partir de Marzo 2020</t>
  </si>
  <si>
    <t xml:space="preserve"> Pendiente del 2018 ($17,612) y descuentos cuotas 2020</t>
  </si>
  <si>
    <t xml:space="preserve"> Saldo a Dic 31 de 2019 ($233,317) y descuentos cuotas 2020</t>
  </si>
  <si>
    <t xml:space="preserve"> Saldo a Dic 31 de 2019 ($63,000) y descuentos cuotas 2020</t>
  </si>
  <si>
    <t xml:space="preserve"> Canceló por Mancoop cuotas de Oct a Dic 2020</t>
  </si>
  <si>
    <t>NOVIEMBRE</t>
  </si>
  <si>
    <t>PENDIENTE POR PAGAR A NOV 15</t>
  </si>
  <si>
    <t>NOV 15</t>
  </si>
  <si>
    <t>Pendiente por conciliar descuentos aplicados a personal de Mancoop y Operativo..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</si>
</sst>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\ * #,##0.00_);_(&quot;$&quot;\ * \(#,##0.00\);_(&quot;$&quot;\ * &quot;-&quot;??_);_(@_)"/>
  </numFmts>
  <fonts count="23" x14ac:knownFonts="1">
    <font>
      <sz val="12"/>
      <name val="Arial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indexed="58"/>
      <name val="Calibri"/>
      <family val="2"/>
      <scheme val="minor"/>
    </font>
    <font>
      <sz val="14"/>
      <color indexed="5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Arial"/>
      <family val="2"/>
    </font>
    <font>
      <b/>
      <sz val="16"/>
      <color indexed="5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00660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FF6600"/>
      <name val="Arial"/>
      <family val="2"/>
    </font>
    <font>
      <b/>
      <sz val="10"/>
      <color rgb="FFFF6600"/>
      <name val="Arial"/>
      <family val="2"/>
    </font>
    <font>
      <sz val="12"/>
      <color rgb="FFFF6600"/>
      <name val="Arial"/>
      <family val="2"/>
    </font>
    <font>
      <sz val="12"/>
      <color rgb="FFFF0000"/>
      <name val="Arial"/>
      <family val="2"/>
    </font>
    <font>
      <b/>
      <sz val="14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3" fontId="11" fillId="7" borderId="3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29" xfId="0" applyFont="1" applyFill="1" applyBorder="1" applyAlignment="1" applyProtection="1">
      <alignment horizontal="center" vertical="center"/>
      <protection hidden="1"/>
    </xf>
    <xf numFmtId="0" fontId="4" fillId="6" borderId="30" xfId="0" applyFont="1" applyFill="1" applyBorder="1" applyAlignment="1" applyProtection="1">
      <alignment horizontal="center" vertical="center"/>
      <protection hidden="1"/>
    </xf>
    <xf numFmtId="0" fontId="5" fillId="5" borderId="15" xfId="0" applyFont="1" applyFill="1" applyBorder="1" applyAlignment="1" applyProtection="1">
      <alignment vertical="center"/>
      <protection hidden="1"/>
    </xf>
    <xf numFmtId="3" fontId="6" fillId="5" borderId="16" xfId="0" applyNumberFormat="1" applyFont="1" applyFill="1" applyBorder="1" applyAlignment="1" applyProtection="1">
      <alignment horizontal="right" vertical="center"/>
      <protection hidden="1"/>
    </xf>
    <xf numFmtId="3" fontId="6" fillId="5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5" borderId="15" xfId="0" applyFont="1" applyFill="1" applyBorder="1" applyAlignment="1" applyProtection="1">
      <alignment vertical="center"/>
      <protection hidden="1"/>
    </xf>
    <xf numFmtId="3" fontId="8" fillId="5" borderId="16" xfId="0" applyNumberFormat="1" applyFont="1" applyFill="1" applyBorder="1" applyAlignment="1" applyProtection="1">
      <alignment horizontal="right" vertical="center"/>
      <protection hidden="1"/>
    </xf>
    <xf numFmtId="3" fontId="8" fillId="5" borderId="17" xfId="0" applyNumberFormat="1" applyFont="1" applyFill="1" applyBorder="1" applyAlignment="1" applyProtection="1">
      <alignment horizontal="right" vertical="center"/>
      <protection hidden="1"/>
    </xf>
    <xf numFmtId="0" fontId="10" fillId="6" borderId="18" xfId="0" applyFont="1" applyFill="1" applyBorder="1" applyAlignment="1" applyProtection="1">
      <alignment vertical="center"/>
      <protection hidden="1"/>
    </xf>
    <xf numFmtId="3" fontId="10" fillId="6" borderId="19" xfId="0" applyNumberFormat="1" applyFont="1" applyFill="1" applyBorder="1" applyAlignment="1" applyProtection="1">
      <alignment horizontal="right" vertical="center"/>
      <protection hidden="1"/>
    </xf>
    <xf numFmtId="3" fontId="10" fillId="6" borderId="20" xfId="0" applyNumberFormat="1" applyFont="1" applyFill="1" applyBorder="1" applyAlignment="1" applyProtection="1">
      <alignment horizontal="right"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5" fillId="0" borderId="0" xfId="0" applyNumberFormat="1" applyFont="1" applyProtection="1">
      <protection hidden="1"/>
    </xf>
    <xf numFmtId="0" fontId="7" fillId="0" borderId="0" xfId="0" quotePrefix="1" applyFont="1" applyProtection="1">
      <protection hidden="1"/>
    </xf>
    <xf numFmtId="3" fontId="14" fillId="0" borderId="0" xfId="0" applyNumberFormat="1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15" fillId="0" borderId="0" xfId="0" quotePrefix="1" applyNumberFormat="1" applyFont="1" applyAlignment="1" applyProtection="1">
      <alignment horizontal="center"/>
      <protection hidden="1"/>
    </xf>
    <xf numFmtId="3" fontId="15" fillId="2" borderId="1" xfId="0" applyNumberFormat="1" applyFont="1" applyFill="1" applyBorder="1" applyAlignment="1" applyProtection="1">
      <alignment horizontal="centerContinuous"/>
      <protection hidden="1"/>
    </xf>
    <xf numFmtId="3" fontId="15" fillId="2" borderId="2" xfId="0" applyNumberFormat="1" applyFont="1" applyFill="1" applyBorder="1" applyAlignment="1" applyProtection="1">
      <alignment horizontal="centerContinuous"/>
      <protection hidden="1"/>
    </xf>
    <xf numFmtId="3" fontId="15" fillId="3" borderId="1" xfId="0" applyNumberFormat="1" applyFont="1" applyFill="1" applyBorder="1" applyAlignment="1" applyProtection="1">
      <alignment horizontal="centerContinuous"/>
      <protection hidden="1"/>
    </xf>
    <xf numFmtId="3" fontId="15" fillId="3" borderId="3" xfId="0" applyNumberFormat="1" applyFont="1" applyFill="1" applyBorder="1" applyAlignment="1" applyProtection="1">
      <alignment horizontal="centerContinuous"/>
      <protection hidden="1"/>
    </xf>
    <xf numFmtId="3" fontId="16" fillId="2" borderId="9" xfId="0" applyNumberFormat="1" applyFont="1" applyFill="1" applyBorder="1" applyAlignment="1" applyProtection="1">
      <alignment horizontal="center"/>
      <protection hidden="1"/>
    </xf>
    <xf numFmtId="3" fontId="16" fillId="2" borderId="21" xfId="0" applyNumberFormat="1" applyFont="1" applyFill="1" applyBorder="1" applyAlignment="1" applyProtection="1">
      <alignment horizontal="center"/>
      <protection hidden="1"/>
    </xf>
    <xf numFmtId="3" fontId="16" fillId="2" borderId="24" xfId="0" applyNumberFormat="1" applyFont="1" applyFill="1" applyBorder="1" applyAlignment="1" applyProtection="1">
      <alignment horizontal="center"/>
      <protection hidden="1"/>
    </xf>
    <xf numFmtId="3" fontId="16" fillId="3" borderId="9" xfId="0" applyNumberFormat="1" applyFont="1" applyFill="1" applyBorder="1" applyAlignment="1" applyProtection="1">
      <alignment horizontal="center"/>
      <protection hidden="1"/>
    </xf>
    <xf numFmtId="3" fontId="16" fillId="3" borderId="10" xfId="0" applyNumberFormat="1" applyFont="1" applyFill="1" applyBorder="1" applyAlignment="1" applyProtection="1">
      <alignment horizontal="center"/>
      <protection hidden="1"/>
    </xf>
    <xf numFmtId="3" fontId="17" fillId="4" borderId="1" xfId="0" applyNumberFormat="1" applyFont="1" applyFill="1" applyBorder="1" applyAlignment="1" applyProtection="1">
      <alignment horizontal="center" vertical="center"/>
      <protection hidden="1"/>
    </xf>
    <xf numFmtId="0" fontId="17" fillId="4" borderId="4" xfId="0" applyFont="1" applyFill="1" applyBorder="1" applyAlignment="1" applyProtection="1">
      <alignment horizontal="center" vertical="center"/>
      <protection hidden="1"/>
    </xf>
    <xf numFmtId="3" fontId="17" fillId="4" borderId="5" xfId="0" applyNumberFormat="1" applyFont="1" applyFill="1" applyBorder="1" applyAlignment="1" applyProtection="1">
      <alignment horizontal="center" vertical="center"/>
      <protection hidden="1"/>
    </xf>
    <xf numFmtId="3" fontId="16" fillId="2" borderId="11" xfId="0" applyNumberFormat="1" applyFont="1" applyFill="1" applyBorder="1" applyAlignment="1" applyProtection="1">
      <alignment horizontal="center"/>
      <protection hidden="1"/>
    </xf>
    <xf numFmtId="3" fontId="16" fillId="2" borderId="22" xfId="0" applyNumberFormat="1" applyFont="1" applyFill="1" applyBorder="1" applyAlignment="1" applyProtection="1">
      <alignment horizontal="center"/>
      <protection hidden="1"/>
    </xf>
    <xf numFmtId="3" fontId="16" fillId="2" borderId="25" xfId="0" applyNumberFormat="1" applyFont="1" applyFill="1" applyBorder="1" applyAlignment="1" applyProtection="1">
      <alignment horizontal="center"/>
      <protection hidden="1"/>
    </xf>
    <xf numFmtId="3" fontId="16" fillId="3" borderId="11" xfId="0" applyNumberFormat="1" applyFont="1" applyFill="1" applyBorder="1" applyAlignment="1" applyProtection="1">
      <alignment horizontal="center"/>
      <protection hidden="1"/>
    </xf>
    <xf numFmtId="3" fontId="16" fillId="3" borderId="12" xfId="0" applyNumberFormat="1" applyFont="1" applyFill="1" applyBorder="1" applyAlignment="1" applyProtection="1">
      <alignment horizontal="center"/>
      <protection hidden="1"/>
    </xf>
    <xf numFmtId="3" fontId="17" fillId="4" borderId="6" xfId="0" applyNumberFormat="1" applyFont="1" applyFill="1" applyBorder="1" applyAlignment="1" applyProtection="1">
      <alignment horizontal="center" vertical="center"/>
      <protection hidden="1"/>
    </xf>
    <xf numFmtId="0" fontId="17" fillId="4" borderId="7" xfId="0" applyFont="1" applyFill="1" applyBorder="1" applyAlignment="1" applyProtection="1">
      <alignment horizontal="center" vertical="center"/>
      <protection hidden="1"/>
    </xf>
    <xf numFmtId="3" fontId="17" fillId="4" borderId="8" xfId="0" applyNumberFormat="1" applyFont="1" applyFill="1" applyBorder="1" applyAlignment="1" applyProtection="1">
      <alignment horizontal="center" vertical="center"/>
      <protection hidden="1"/>
    </xf>
    <xf numFmtId="3" fontId="15" fillId="2" borderId="13" xfId="0" applyNumberFormat="1" applyFont="1" applyFill="1" applyBorder="1" applyAlignment="1" applyProtection="1">
      <alignment horizontal="center"/>
      <protection hidden="1"/>
    </xf>
    <xf numFmtId="3" fontId="15" fillId="2" borderId="23" xfId="0" applyNumberFormat="1" applyFont="1" applyFill="1" applyBorder="1" applyAlignment="1" applyProtection="1">
      <alignment horizontal="center"/>
      <protection hidden="1"/>
    </xf>
    <xf numFmtId="3" fontId="15" fillId="2" borderId="26" xfId="0" applyNumberFormat="1" applyFont="1" applyFill="1" applyBorder="1" applyAlignment="1" applyProtection="1">
      <alignment horizontal="center"/>
      <protection hidden="1"/>
    </xf>
    <xf numFmtId="3" fontId="15" fillId="3" borderId="13" xfId="0" applyNumberFormat="1" applyFont="1" applyFill="1" applyBorder="1" applyAlignment="1" applyProtection="1">
      <alignment horizontal="center"/>
      <protection hidden="1"/>
    </xf>
    <xf numFmtId="3" fontId="15" fillId="3" borderId="14" xfId="0" applyNumberFormat="1" applyFont="1" applyFill="1" applyBorder="1" applyAlignment="1" applyProtection="1">
      <alignment horizontal="center"/>
      <protection hidden="1"/>
    </xf>
    <xf numFmtId="3" fontId="13" fillId="0" borderId="0" xfId="1" applyNumberFormat="1" applyFont="1"/>
    <xf numFmtId="0" fontId="13" fillId="0" borderId="0" xfId="0" applyFont="1" applyAlignment="1" applyProtection="1">
      <alignment horizontal="right"/>
      <protection hidden="1"/>
    </xf>
    <xf numFmtId="3" fontId="13" fillId="0" borderId="0" xfId="0" applyNumberFormat="1" applyFont="1" applyProtection="1">
      <protection hidden="1"/>
    </xf>
    <xf numFmtId="3" fontId="13" fillId="0" borderId="0" xfId="0" applyNumberFormat="1" applyFont="1" applyAlignment="1" applyProtection="1">
      <alignment horizontal="right"/>
      <protection hidden="1"/>
    </xf>
    <xf numFmtId="43" fontId="13" fillId="0" borderId="0" xfId="1" applyFont="1" applyProtection="1">
      <protection hidden="1"/>
    </xf>
    <xf numFmtId="3" fontId="13" fillId="8" borderId="0" xfId="1" applyNumberFormat="1" applyFont="1" applyFill="1"/>
    <xf numFmtId="0" fontId="13" fillId="8" borderId="0" xfId="0" applyFont="1" applyFill="1" applyAlignment="1" applyProtection="1">
      <alignment horizontal="right"/>
      <protection hidden="1"/>
    </xf>
    <xf numFmtId="3" fontId="13" fillId="8" borderId="0" xfId="0" applyNumberFormat="1" applyFont="1" applyFill="1" applyProtection="1">
      <protection hidden="1"/>
    </xf>
    <xf numFmtId="3" fontId="13" fillId="8" borderId="0" xfId="0" applyNumberFormat="1" applyFont="1" applyFill="1" applyAlignment="1" applyProtection="1">
      <alignment horizontal="right"/>
      <protection hidden="1"/>
    </xf>
    <xf numFmtId="43" fontId="13" fillId="8" borderId="0" xfId="1" applyFont="1" applyFill="1" applyProtection="1">
      <protection hidden="1"/>
    </xf>
    <xf numFmtId="0" fontId="13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3" fontId="18" fillId="3" borderId="3" xfId="0" applyNumberFormat="1" applyFont="1" applyFill="1" applyBorder="1" applyAlignment="1" applyProtection="1">
      <alignment horizontal="centerContinuous"/>
      <protection hidden="1"/>
    </xf>
    <xf numFmtId="3" fontId="19" fillId="3" borderId="10" xfId="0" applyNumberFormat="1" applyFont="1" applyFill="1" applyBorder="1" applyAlignment="1" applyProtection="1">
      <alignment horizontal="center"/>
      <protection hidden="1"/>
    </xf>
    <xf numFmtId="3" fontId="19" fillId="3" borderId="12" xfId="0" applyNumberFormat="1" applyFont="1" applyFill="1" applyBorder="1" applyAlignment="1" applyProtection="1">
      <alignment horizontal="center"/>
      <protection hidden="1"/>
    </xf>
    <xf numFmtId="3" fontId="18" fillId="3" borderId="14" xfId="0" applyNumberFormat="1" applyFont="1" applyFill="1" applyBorder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right"/>
      <protection hidden="1"/>
    </xf>
    <xf numFmtId="3" fontId="20" fillId="8" borderId="0" xfId="0" applyNumberFormat="1" applyFont="1" applyFill="1" applyAlignment="1" applyProtection="1">
      <alignment horizontal="right"/>
      <protection hidden="1"/>
    </xf>
    <xf numFmtId="3" fontId="20" fillId="0" borderId="0" xfId="2" applyNumberFormat="1" applyFont="1"/>
    <xf numFmtId="3" fontId="20" fillId="0" borderId="0" xfId="0" applyNumberFormat="1" applyFont="1" applyProtection="1">
      <protection hidden="1"/>
    </xf>
    <xf numFmtId="3" fontId="13" fillId="9" borderId="0" xfId="1" applyNumberFormat="1" applyFont="1" applyFill="1"/>
    <xf numFmtId="0" fontId="13" fillId="9" borderId="0" xfId="0" applyFont="1" applyFill="1" applyAlignment="1" applyProtection="1">
      <alignment horizontal="right"/>
      <protection hidden="1"/>
    </xf>
    <xf numFmtId="3" fontId="13" fillId="9" borderId="0" xfId="0" applyNumberFormat="1" applyFont="1" applyFill="1" applyProtection="1">
      <protection hidden="1"/>
    </xf>
    <xf numFmtId="3" fontId="13" fillId="9" borderId="0" xfId="0" applyNumberFormat="1" applyFont="1" applyFill="1" applyAlignment="1" applyProtection="1">
      <alignment horizontal="right"/>
      <protection hidden="1"/>
    </xf>
    <xf numFmtId="3" fontId="20" fillId="9" borderId="0" xfId="0" applyNumberFormat="1" applyFont="1" applyFill="1" applyAlignment="1" applyProtection="1">
      <alignment horizontal="right"/>
      <protection hidden="1"/>
    </xf>
    <xf numFmtId="43" fontId="13" fillId="9" borderId="0" xfId="1" applyFont="1" applyFill="1" applyProtection="1">
      <protection hidden="1"/>
    </xf>
    <xf numFmtId="43" fontId="21" fillId="0" borderId="0" xfId="1" applyFont="1" applyProtection="1">
      <protection hidden="1"/>
    </xf>
    <xf numFmtId="43" fontId="13" fillId="0" borderId="0" xfId="1" applyFont="1" applyFill="1" applyProtection="1">
      <protection hidden="1"/>
    </xf>
    <xf numFmtId="0" fontId="22" fillId="0" borderId="0" xfId="0" applyFont="1" applyProtection="1">
      <protection hidden="1"/>
    </xf>
    <xf numFmtId="0" fontId="4" fillId="6" borderId="27" xfId="0" applyFont="1" applyFill="1" applyBorder="1" applyAlignment="1" applyProtection="1">
      <alignment horizontal="center" vertical="center"/>
      <protection hidden="1"/>
    </xf>
    <xf numFmtId="0" fontId="4" fillId="6" borderId="28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</cellXfs>
  <cellStyles count="6">
    <cellStyle name="Millares" xfId="1" builtinId="3"/>
    <cellStyle name="Millares 2" xfId="2" xr:uid="{00000000-0005-0000-0000-000002000000}"/>
    <cellStyle name="Moneda 2" xfId="4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colors>
    <mruColors>
      <color rgb="FF0000FF"/>
      <color rgb="FF00FF00"/>
      <color rgb="FFFF6600"/>
      <color rgb="FFFFFF66"/>
      <color rgb="FF00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153079</xdr:colOff>
      <xdr:row>0</xdr:row>
      <xdr:rowOff>59532</xdr:rowOff>
    </xdr:from>
    <xdr:to>
      <xdr:col>1</xdr:col>
      <xdr:colOff>2726530</xdr:colOff>
      <xdr:row>7</xdr:row>
      <xdr:rowOff>9979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19733C-E238-4CE4-AC6E-7A585C2F5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2" y="59532"/>
          <a:ext cx="2573451" cy="1724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4"/>
  <sheetViews>
    <sheetView showGridLines="0" tabSelected="1" zoomScale="70" zoomScaleNormal="70" workbookViewId="0">
      <selection activeCell="C9" sqref="C9"/>
    </sheetView>
  </sheetViews>
  <sheetFormatPr baseColWidth="10" defaultColWidth="9.6640625" defaultRowHeight="15.75" x14ac:dyDescent="0.25"/>
  <cols>
    <col min="1" max="1" width="3.5546875" style="4" customWidth="1"/>
    <col min="2" max="2" width="35.5546875" style="4" customWidth="1"/>
    <col min="3" max="4" width="14.77734375" style="4" customWidth="1"/>
    <col min="5" max="5" width="3.5546875" style="4" customWidth="1"/>
    <col min="6" max="16384" width="9.6640625" style="4"/>
  </cols>
  <sheetData>
    <row r="1" spans="2:9" ht="21" x14ac:dyDescent="0.35">
      <c r="B1" s="2"/>
      <c r="C1" s="3"/>
      <c r="D1" s="3"/>
    </row>
    <row r="2" spans="2:9" ht="21" x14ac:dyDescent="0.35">
      <c r="B2" s="2"/>
      <c r="C2" s="87" t="s">
        <v>199</v>
      </c>
      <c r="D2" s="87"/>
    </row>
    <row r="3" spans="2:9" ht="21" x14ac:dyDescent="0.35">
      <c r="B3" s="2"/>
      <c r="C3" s="87"/>
      <c r="D3" s="87"/>
    </row>
    <row r="4" spans="2:9" ht="21" customHeight="1" x14ac:dyDescent="0.25">
      <c r="C4" s="87"/>
      <c r="D4" s="87"/>
    </row>
    <row r="5" spans="2:9" ht="15.75" customHeight="1" x14ac:dyDescent="0.25">
      <c r="C5" s="87"/>
      <c r="D5" s="87"/>
      <c r="G5" s="5"/>
    </row>
    <row r="6" spans="2:9" ht="21" x14ac:dyDescent="0.35">
      <c r="C6" s="6" t="s">
        <v>187</v>
      </c>
      <c r="D6" s="7">
        <v>1</v>
      </c>
    </row>
    <row r="7" spans="2:9" ht="21" x14ac:dyDescent="0.35">
      <c r="C7" s="6" t="s">
        <v>188</v>
      </c>
      <c r="D7" s="7" t="s">
        <v>210</v>
      </c>
    </row>
    <row r="8" spans="2:9" ht="19.5" thickBot="1" x14ac:dyDescent="0.35">
      <c r="B8" s="8"/>
      <c r="C8" s="3"/>
      <c r="D8" s="5"/>
      <c r="G8" s="5"/>
    </row>
    <row r="9" spans="2:9" ht="18.75" customHeight="1" thickBot="1" x14ac:dyDescent="0.35">
      <c r="B9" s="8" t="s">
        <v>189</v>
      </c>
      <c r="C9" s="1"/>
      <c r="D9" s="3"/>
      <c r="I9" s="5"/>
    </row>
    <row r="10" spans="2:9" ht="18.75" customHeight="1" x14ac:dyDescent="0.3">
      <c r="B10" s="8" t="s">
        <v>0</v>
      </c>
      <c r="C10" s="9">
        <f>IF(VLOOKUP($C$9,plantilla!$A$5:$J$182,1)=$C$9,VLOOKUP($C$9,plantilla!$A$5:$J$182,2),"NO EXISTE")</f>
        <v>0</v>
      </c>
      <c r="D10" s="3"/>
    </row>
    <row r="11" spans="2:9" ht="18.75" customHeight="1" x14ac:dyDescent="0.3">
      <c r="B11" s="8" t="s">
        <v>1</v>
      </c>
      <c r="C11" s="9">
        <f>IF(VLOOKUP($C$9,plantilla!$A$5:$J$182,1)=$C$9,VLOOKUP($C$9,plantilla!$A$5:$J$182,3),"NO EXISTE")</f>
        <v>0</v>
      </c>
    </row>
    <row r="12" spans="2:9" ht="7.5" customHeight="1" thickBot="1" x14ac:dyDescent="0.35">
      <c r="B12" s="3"/>
      <c r="C12" s="3"/>
      <c r="D12" s="3"/>
      <c r="G12" s="5"/>
    </row>
    <row r="13" spans="2:9" ht="18.75" x14ac:dyDescent="0.25">
      <c r="B13" s="85" t="s">
        <v>2</v>
      </c>
      <c r="C13" s="10" t="s">
        <v>8</v>
      </c>
      <c r="D13" s="11" t="s">
        <v>10</v>
      </c>
    </row>
    <row r="14" spans="2:9" ht="18.75" x14ac:dyDescent="0.25">
      <c r="B14" s="86"/>
      <c r="C14" s="12" t="s">
        <v>9</v>
      </c>
      <c r="D14" s="13" t="s">
        <v>11</v>
      </c>
    </row>
    <row r="15" spans="2:9" s="17" customFormat="1" ht="28.5" customHeight="1" x14ac:dyDescent="0.2">
      <c r="B15" s="14" t="s">
        <v>3</v>
      </c>
      <c r="C15" s="15">
        <f>IF(VLOOKUP($C$9,plantilla!$A$5:$J$182,1)=$C$9,VLOOKUP($C$9,plantilla!$A$5:$J$182,4),"NO EXISTE")</f>
        <v>0</v>
      </c>
      <c r="D15" s="16">
        <f>IF(VLOOKUP($C$9,plantilla!$A$5:$J$182,1)=$C$9,VLOOKUP($C$9,plantilla!$A$5:$J$182,8),"NO EXISTE")</f>
        <v>0</v>
      </c>
    </row>
    <row r="16" spans="2:9" s="17" customFormat="1" ht="28.5" customHeight="1" x14ac:dyDescent="0.2">
      <c r="B16" s="14" t="s">
        <v>4</v>
      </c>
      <c r="C16" s="15">
        <f>IF(VLOOKUP($C$9,plantilla!$A$5:$J$182,1)=$C$9,VLOOKUP($C$9,plantilla!$A$5:$J$182,5),"NO EXISTE")</f>
        <v>0</v>
      </c>
      <c r="D16" s="16">
        <f>IF(VLOOKUP($C$9,plantilla!$A$5:$J$182,1)=$C$9,VLOOKUP($C$9,plantilla!$A$5:$J$182,9),"NO EXISTE")</f>
        <v>0</v>
      </c>
    </row>
    <row r="17" spans="2:6" s="17" customFormat="1" ht="28.5" customHeight="1" x14ac:dyDescent="0.2">
      <c r="B17" s="14" t="s">
        <v>185</v>
      </c>
      <c r="C17" s="15">
        <f>IF(VLOOKUP($C$9,plantilla!$A$5:$J$182,1)=$C$9,VLOOKUP($C$9,plantilla!$A$5:$J$182,6),"NO EXISTE")</f>
        <v>0</v>
      </c>
      <c r="D17" s="16">
        <v>0</v>
      </c>
    </row>
    <row r="18" spans="2:6" s="17" customFormat="1" ht="28.5" customHeight="1" x14ac:dyDescent="0.2">
      <c r="B18" s="14" t="s">
        <v>6</v>
      </c>
      <c r="C18" s="15">
        <f>IF(VLOOKUP($C$9,plantilla!$A$5:$J$182,1)=$C$9,VLOOKUP($C$9,plantilla!$A$5:$J$182,7),"NO EXISTE")</f>
        <v>0</v>
      </c>
      <c r="D18" s="16">
        <v>0</v>
      </c>
    </row>
    <row r="19" spans="2:6" s="17" customFormat="1" ht="28.5" customHeight="1" x14ac:dyDescent="0.2">
      <c r="B19" s="18" t="s">
        <v>211</v>
      </c>
      <c r="C19" s="19">
        <v>0</v>
      </c>
      <c r="D19" s="20">
        <f>IF(VLOOKUP($C$9,plantilla!$A$5:$J$182,1)=$C$9,VLOOKUP($C$9,plantilla!$A$5:$J$182,10),"NO EXISTE")</f>
        <v>0</v>
      </c>
    </row>
    <row r="20" spans="2:6" s="17" customFormat="1" ht="28.5" customHeight="1" thickBot="1" x14ac:dyDescent="0.25">
      <c r="B20" s="21" t="s">
        <v>7</v>
      </c>
      <c r="C20" s="22">
        <f>SUM(C15:C19)</f>
        <v>0</v>
      </c>
      <c r="D20" s="23">
        <f>SUM(D15:D19)</f>
        <v>0</v>
      </c>
      <c r="F20" s="24"/>
    </row>
    <row r="21" spans="2:6" ht="18.75" x14ac:dyDescent="0.3">
      <c r="B21" s="84">
        <f>IF(VLOOKUP($C$9,plantilla!$A$5:$K$182,1)=$C$9,VLOOKUP($C$9,plantilla!$A$5:$K$182,11),"NO EXISTE")</f>
        <v>0</v>
      </c>
      <c r="C21" s="25"/>
      <c r="D21" s="3"/>
    </row>
    <row r="22" spans="2:6" ht="18.75" x14ac:dyDescent="0.3">
      <c r="B22" s="26" t="s">
        <v>213</v>
      </c>
      <c r="C22" s="25"/>
      <c r="D22" s="3"/>
    </row>
    <row r="23" spans="2:6" ht="18.75" x14ac:dyDescent="0.3">
      <c r="B23" s="26"/>
      <c r="C23" s="25"/>
      <c r="D23" s="3"/>
    </row>
    <row r="24" spans="2:6" ht="18.75" x14ac:dyDescent="0.3">
      <c r="B24" s="3"/>
      <c r="C24" s="25"/>
      <c r="D24" s="3"/>
    </row>
  </sheetData>
  <sheetProtection password="DD9E" sheet="1" objects="1" scenarios="1" formatCells="0" formatColumns="0" formatRows="0" insertColumns="0" insertRows="0" insertHyperlinks="0" deleteColumns="0" deleteRows="0" sort="0" autoFilter="0" pivotTables="0"/>
  <mergeCells count="2">
    <mergeCell ref="B13:B14"/>
    <mergeCell ref="C2:D5"/>
  </mergeCells>
  <phoneticPr fontId="1" type="noConversion"/>
  <printOptions horizontalCentered="1"/>
  <pageMargins left="0.51181102362204722" right="0.59055118110236227" top="0.51181102362204722" bottom="0.59055118110236227" header="0" footer="0"/>
  <pageSetup firstPageNumber="6" orientation="portrait" horizontalDpi="300" verticalDpi="300" r:id="rId1"/>
  <headerFooter alignWithMargins="0">
    <oddFooter>&amp;D&amp;"Arial"&amp;12&amp;F  &amp;H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3"/>
  <sheetViews>
    <sheetView showGridLines="0" zoomScale="70" zoomScaleNormal="70" workbookViewId="0">
      <pane ySplit="5" topLeftCell="A6" activePane="bottomLeft" state="frozen"/>
      <selection pane="bottomLeft" activeCell="A6" sqref="A6"/>
    </sheetView>
  </sheetViews>
  <sheetFormatPr baseColWidth="10" defaultColWidth="9.6640625" defaultRowHeight="15" outlineLevelCol="1" x14ac:dyDescent="0.2"/>
  <cols>
    <col min="1" max="1" width="12.6640625" style="58" hidden="1" customWidth="1" outlineLevel="1"/>
    <col min="2" max="2" width="9.6640625" style="66" hidden="1" customWidth="1" outlineLevel="1"/>
    <col min="3" max="3" width="31.109375" style="58" hidden="1" customWidth="1" outlineLevel="1"/>
    <col min="4" max="9" width="14" style="58" hidden="1" customWidth="1" outlineLevel="1"/>
    <col min="10" max="10" width="14" style="75" hidden="1" customWidth="1" outlineLevel="1"/>
    <col min="11" max="11" width="13.88671875" style="58" customWidth="1" collapsed="1"/>
    <col min="12" max="12" width="9.6640625" style="58" customWidth="1"/>
    <col min="13" max="16384" width="9.6640625" style="58"/>
  </cols>
  <sheetData>
    <row r="1" spans="1:11" s="29" customFormat="1" ht="18.75" thickBot="1" x14ac:dyDescent="0.3">
      <c r="A1" s="27" t="s">
        <v>88</v>
      </c>
      <c r="B1" s="28"/>
      <c r="D1" s="30" t="s">
        <v>212</v>
      </c>
      <c r="J1" s="67"/>
    </row>
    <row r="2" spans="1:11" s="29" customFormat="1" ht="18" x14ac:dyDescent="0.25">
      <c r="A2" s="27" t="s">
        <v>12</v>
      </c>
      <c r="B2" s="28"/>
      <c r="D2" s="31" t="str">
        <f>CONCATENATE("DESCUENTOS ",D1," DE 2020")</f>
        <v>DESCUENTOS NOV 15 DE 2020</v>
      </c>
      <c r="E2" s="32"/>
      <c r="F2" s="32"/>
      <c r="G2" s="32"/>
      <c r="H2" s="33" t="str">
        <f>CONCATENATE("SALDOS ",D1," DE 2020")</f>
        <v>SALDOS NOV 15 DE 2020</v>
      </c>
      <c r="I2" s="34"/>
      <c r="J2" s="68"/>
    </row>
    <row r="3" spans="1:11" s="29" customFormat="1" ht="16.5" thickBot="1" x14ac:dyDescent="0.3">
      <c r="B3" s="28"/>
      <c r="D3" s="35" t="s">
        <v>50</v>
      </c>
      <c r="E3" s="36" t="s">
        <v>51</v>
      </c>
      <c r="F3" s="36" t="s">
        <v>5</v>
      </c>
      <c r="G3" s="37" t="s">
        <v>51</v>
      </c>
      <c r="H3" s="38" t="s">
        <v>54</v>
      </c>
      <c r="I3" s="39" t="s">
        <v>54</v>
      </c>
      <c r="J3" s="69" t="s">
        <v>54</v>
      </c>
    </row>
    <row r="4" spans="1:11" s="29" customFormat="1" ht="15.75" x14ac:dyDescent="0.25">
      <c r="A4" s="40" t="s">
        <v>13</v>
      </c>
      <c r="B4" s="41" t="s">
        <v>0</v>
      </c>
      <c r="C4" s="42" t="s">
        <v>61</v>
      </c>
      <c r="D4" s="43" t="s">
        <v>3</v>
      </c>
      <c r="E4" s="44" t="s">
        <v>52</v>
      </c>
      <c r="F4" s="44" t="s">
        <v>3</v>
      </c>
      <c r="G4" s="45" t="s">
        <v>53</v>
      </c>
      <c r="H4" s="46" t="s">
        <v>3</v>
      </c>
      <c r="I4" s="47" t="s">
        <v>52</v>
      </c>
      <c r="J4" s="70" t="s">
        <v>101</v>
      </c>
    </row>
    <row r="5" spans="1:11" s="29" customFormat="1" ht="16.5" thickBot="1" x14ac:dyDescent="0.3">
      <c r="A5" s="48">
        <v>0</v>
      </c>
      <c r="B5" s="49">
        <v>0</v>
      </c>
      <c r="C5" s="50">
        <v>0</v>
      </c>
      <c r="D5" s="51">
        <v>0</v>
      </c>
      <c r="E5" s="52">
        <v>0</v>
      </c>
      <c r="F5" s="52">
        <v>0</v>
      </c>
      <c r="G5" s="53">
        <v>0</v>
      </c>
      <c r="H5" s="54">
        <v>0</v>
      </c>
      <c r="I5" s="55">
        <v>0</v>
      </c>
      <c r="J5" s="71">
        <v>0</v>
      </c>
    </row>
    <row r="6" spans="1:11" x14ac:dyDescent="0.2">
      <c r="A6" s="56">
        <v>3000034</v>
      </c>
      <c r="B6" s="57">
        <v>194569</v>
      </c>
      <c r="C6" s="58" t="s">
        <v>62</v>
      </c>
      <c r="D6" s="59">
        <v>0</v>
      </c>
      <c r="E6" s="59">
        <v>0</v>
      </c>
      <c r="F6" s="59">
        <v>0</v>
      </c>
      <c r="G6" s="59">
        <v>11000</v>
      </c>
      <c r="H6" s="59">
        <v>0</v>
      </c>
      <c r="I6" s="59">
        <v>0</v>
      </c>
      <c r="J6" s="72">
        <v>0</v>
      </c>
      <c r="K6" s="60"/>
    </row>
    <row r="7" spans="1:11" x14ac:dyDescent="0.2">
      <c r="A7" s="56">
        <v>6105305</v>
      </c>
      <c r="B7" s="57">
        <v>196462</v>
      </c>
      <c r="C7" s="58" t="s">
        <v>14</v>
      </c>
      <c r="D7" s="59">
        <v>0</v>
      </c>
      <c r="E7" s="59">
        <v>0</v>
      </c>
      <c r="F7" s="59">
        <v>0</v>
      </c>
      <c r="G7" s="59">
        <v>11000</v>
      </c>
      <c r="H7" s="59">
        <v>0</v>
      </c>
      <c r="I7" s="59">
        <v>0</v>
      </c>
      <c r="J7" s="72">
        <v>0</v>
      </c>
      <c r="K7" s="60"/>
    </row>
    <row r="8" spans="1:11" s="63" customFormat="1" x14ac:dyDescent="0.2">
      <c r="A8" s="61">
        <v>6292349</v>
      </c>
      <c r="B8" s="62">
        <v>72963</v>
      </c>
      <c r="C8" s="63" t="s">
        <v>96</v>
      </c>
      <c r="D8" s="64">
        <v>0</v>
      </c>
      <c r="E8" s="64">
        <v>0</v>
      </c>
      <c r="F8" s="64">
        <v>0</v>
      </c>
      <c r="G8" s="64">
        <v>11000</v>
      </c>
      <c r="H8" s="64">
        <v>0</v>
      </c>
      <c r="I8" s="64">
        <v>0</v>
      </c>
      <c r="J8" s="73">
        <f>17612+11000*21</f>
        <v>248612</v>
      </c>
      <c r="K8" s="65" t="s">
        <v>206</v>
      </c>
    </row>
    <row r="9" spans="1:11" x14ac:dyDescent="0.2">
      <c r="A9" s="56">
        <v>6292807</v>
      </c>
      <c r="B9" s="57">
        <v>84157</v>
      </c>
      <c r="C9" s="58" t="s">
        <v>183</v>
      </c>
      <c r="D9" s="59">
        <v>0</v>
      </c>
      <c r="E9" s="59">
        <v>0</v>
      </c>
      <c r="F9" s="59">
        <v>0</v>
      </c>
      <c r="G9" s="59">
        <v>11000</v>
      </c>
      <c r="H9" s="59">
        <v>0</v>
      </c>
      <c r="I9" s="59">
        <v>0</v>
      </c>
      <c r="J9" s="72">
        <f>233317+11000*21</f>
        <v>464317</v>
      </c>
      <c r="K9" s="83" t="s">
        <v>207</v>
      </c>
    </row>
    <row r="10" spans="1:11" x14ac:dyDescent="0.2">
      <c r="A10" s="56">
        <v>6384233</v>
      </c>
      <c r="B10" s="57">
        <v>193602</v>
      </c>
      <c r="C10" s="58" t="s">
        <v>63</v>
      </c>
      <c r="D10" s="59">
        <v>0</v>
      </c>
      <c r="E10" s="59">
        <v>0</v>
      </c>
      <c r="F10" s="59">
        <v>0</v>
      </c>
      <c r="G10" s="59">
        <v>11000</v>
      </c>
      <c r="H10" s="59">
        <v>0</v>
      </c>
      <c r="I10" s="59">
        <v>0</v>
      </c>
      <c r="J10" s="74">
        <v>0</v>
      </c>
      <c r="K10" s="60"/>
    </row>
    <row r="11" spans="1:11" x14ac:dyDescent="0.2">
      <c r="A11" s="56">
        <v>6385932</v>
      </c>
      <c r="B11" s="57">
        <v>191505</v>
      </c>
      <c r="C11" s="58" t="s">
        <v>64</v>
      </c>
      <c r="D11" s="59">
        <v>0</v>
      </c>
      <c r="E11" s="59">
        <v>0</v>
      </c>
      <c r="F11" s="59">
        <v>0</v>
      </c>
      <c r="G11" s="59">
        <v>11000</v>
      </c>
      <c r="H11" s="59">
        <v>0</v>
      </c>
      <c r="I11" s="59">
        <v>0</v>
      </c>
      <c r="J11" s="72">
        <v>0</v>
      </c>
      <c r="K11" s="60"/>
    </row>
    <row r="12" spans="1:11" x14ac:dyDescent="0.2">
      <c r="A12" s="56">
        <v>6388934</v>
      </c>
      <c r="B12" s="57">
        <v>190128</v>
      </c>
      <c r="C12" s="58" t="s">
        <v>120</v>
      </c>
      <c r="D12" s="59">
        <v>0</v>
      </c>
      <c r="E12" s="59">
        <v>0</v>
      </c>
      <c r="F12" s="59">
        <v>0</v>
      </c>
      <c r="G12" s="59">
        <v>11000</v>
      </c>
      <c r="H12" s="59">
        <v>0</v>
      </c>
      <c r="I12" s="59">
        <v>0</v>
      </c>
      <c r="J12" s="72">
        <v>0</v>
      </c>
      <c r="K12" s="60"/>
    </row>
    <row r="13" spans="1:11" x14ac:dyDescent="0.2">
      <c r="A13" s="56">
        <v>6403359</v>
      </c>
      <c r="B13" s="57">
        <v>198785</v>
      </c>
      <c r="C13" s="58" t="s">
        <v>15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72">
        <v>0</v>
      </c>
      <c r="K13" s="60"/>
    </row>
    <row r="14" spans="1:11" x14ac:dyDescent="0.2">
      <c r="A14" s="56">
        <v>6626363</v>
      </c>
      <c r="B14" s="57">
        <v>87037</v>
      </c>
      <c r="C14" s="58" t="s">
        <v>160</v>
      </c>
      <c r="D14" s="59">
        <v>0</v>
      </c>
      <c r="E14" s="59">
        <v>0</v>
      </c>
      <c r="F14" s="59">
        <v>0</v>
      </c>
      <c r="G14" s="59">
        <v>11000</v>
      </c>
      <c r="H14" s="59">
        <v>0</v>
      </c>
      <c r="I14" s="59">
        <v>0</v>
      </c>
      <c r="J14" s="72">
        <v>0</v>
      </c>
      <c r="K14" s="60"/>
    </row>
    <row r="15" spans="1:11" x14ac:dyDescent="0.2">
      <c r="A15" s="56">
        <v>8743803</v>
      </c>
      <c r="B15" s="57">
        <v>198399</v>
      </c>
      <c r="C15" s="58" t="s">
        <v>59</v>
      </c>
      <c r="D15" s="59">
        <v>75000</v>
      </c>
      <c r="E15" s="59">
        <v>0</v>
      </c>
      <c r="F15" s="59">
        <v>3712.5</v>
      </c>
      <c r="G15" s="59">
        <v>11000</v>
      </c>
      <c r="H15" s="59">
        <v>375000</v>
      </c>
      <c r="I15" s="59">
        <v>0</v>
      </c>
      <c r="J15" s="72">
        <v>0</v>
      </c>
      <c r="K15" s="60"/>
    </row>
    <row r="16" spans="1:11" x14ac:dyDescent="0.2">
      <c r="A16" s="56">
        <v>10013810</v>
      </c>
      <c r="B16" s="57">
        <v>199817</v>
      </c>
      <c r="C16" s="58" t="s">
        <v>65</v>
      </c>
      <c r="D16" s="59">
        <v>55000</v>
      </c>
      <c r="E16" s="59">
        <v>0</v>
      </c>
      <c r="F16" s="59">
        <v>907.5</v>
      </c>
      <c r="G16" s="59">
        <v>11000</v>
      </c>
      <c r="H16" s="59">
        <v>55000</v>
      </c>
      <c r="I16" s="59">
        <v>0</v>
      </c>
      <c r="J16" s="72">
        <v>0</v>
      </c>
      <c r="K16" s="60"/>
    </row>
    <row r="17" spans="1:11" x14ac:dyDescent="0.2">
      <c r="A17" s="56">
        <v>11436223</v>
      </c>
      <c r="B17" s="57">
        <v>190149</v>
      </c>
      <c r="C17" s="58" t="s">
        <v>16</v>
      </c>
      <c r="D17" s="59">
        <v>0</v>
      </c>
      <c r="E17" s="59">
        <v>0</v>
      </c>
      <c r="F17" s="59">
        <v>0</v>
      </c>
      <c r="G17" s="59">
        <v>22000</v>
      </c>
      <c r="H17" s="59">
        <v>0</v>
      </c>
      <c r="I17" s="59">
        <v>0</v>
      </c>
      <c r="J17" s="72">
        <v>0</v>
      </c>
      <c r="K17" s="60"/>
    </row>
    <row r="18" spans="1:11" x14ac:dyDescent="0.2">
      <c r="A18" s="56">
        <v>14251569</v>
      </c>
      <c r="B18" s="57">
        <v>195313</v>
      </c>
      <c r="C18" s="58" t="s">
        <v>92</v>
      </c>
      <c r="D18" s="59">
        <v>0</v>
      </c>
      <c r="E18" s="59">
        <v>0</v>
      </c>
      <c r="F18" s="59">
        <v>0</v>
      </c>
      <c r="G18" s="59">
        <v>11000</v>
      </c>
      <c r="H18" s="59">
        <v>0</v>
      </c>
      <c r="I18" s="59">
        <v>0</v>
      </c>
      <c r="J18" s="72">
        <v>0</v>
      </c>
      <c r="K18" s="60"/>
    </row>
    <row r="19" spans="1:11" x14ac:dyDescent="0.2">
      <c r="A19" s="56">
        <v>14465742</v>
      </c>
      <c r="B19" s="57">
        <v>86869</v>
      </c>
      <c r="C19" s="58" t="s">
        <v>126</v>
      </c>
      <c r="D19" s="59">
        <v>0</v>
      </c>
      <c r="E19" s="59">
        <v>0</v>
      </c>
      <c r="F19" s="59">
        <v>0</v>
      </c>
      <c r="G19" s="59">
        <v>11000</v>
      </c>
      <c r="H19" s="59">
        <v>0</v>
      </c>
      <c r="I19" s="59">
        <v>0</v>
      </c>
      <c r="J19" s="72">
        <v>0</v>
      </c>
      <c r="K19" s="60"/>
    </row>
    <row r="20" spans="1:11" x14ac:dyDescent="0.2">
      <c r="A20" s="56">
        <v>14620257</v>
      </c>
      <c r="B20" s="57">
        <v>190108</v>
      </c>
      <c r="C20" s="58" t="s">
        <v>89</v>
      </c>
      <c r="D20" s="59">
        <v>0</v>
      </c>
      <c r="E20" s="59">
        <v>0</v>
      </c>
      <c r="F20" s="59">
        <v>0</v>
      </c>
      <c r="G20" s="59">
        <v>11000</v>
      </c>
      <c r="H20" s="59">
        <v>0</v>
      </c>
      <c r="I20" s="59">
        <v>0</v>
      </c>
      <c r="J20" s="72">
        <v>0</v>
      </c>
      <c r="K20" s="60"/>
    </row>
    <row r="21" spans="1:11" x14ac:dyDescent="0.2">
      <c r="A21" s="56">
        <v>14696901</v>
      </c>
      <c r="B21" s="57">
        <v>197997</v>
      </c>
      <c r="C21" s="58" t="s">
        <v>66</v>
      </c>
      <c r="D21" s="59">
        <v>0</v>
      </c>
      <c r="E21" s="59">
        <v>0</v>
      </c>
      <c r="F21" s="59">
        <v>0</v>
      </c>
      <c r="G21" s="59">
        <v>11000</v>
      </c>
      <c r="H21" s="59">
        <v>0</v>
      </c>
      <c r="I21" s="59">
        <v>0</v>
      </c>
      <c r="J21" s="72">
        <v>0</v>
      </c>
      <c r="K21" s="60"/>
    </row>
    <row r="22" spans="1:11" x14ac:dyDescent="0.2">
      <c r="A22" s="56">
        <v>14699287</v>
      </c>
      <c r="B22" s="57">
        <v>195390</v>
      </c>
      <c r="C22" s="58" t="s">
        <v>17</v>
      </c>
      <c r="D22" s="59">
        <v>0</v>
      </c>
      <c r="E22" s="59">
        <v>0</v>
      </c>
      <c r="F22" s="59">
        <v>0</v>
      </c>
      <c r="G22" s="59">
        <v>11000</v>
      </c>
      <c r="H22" s="59">
        <v>0</v>
      </c>
      <c r="I22" s="59">
        <v>0</v>
      </c>
      <c r="J22" s="72">
        <v>0</v>
      </c>
      <c r="K22" s="60"/>
    </row>
    <row r="23" spans="1:11" x14ac:dyDescent="0.2">
      <c r="A23" s="56">
        <v>14700629</v>
      </c>
      <c r="B23" s="57">
        <v>190078</v>
      </c>
      <c r="C23" s="58" t="s">
        <v>67</v>
      </c>
      <c r="D23" s="59">
        <v>0</v>
      </c>
      <c r="E23" s="59">
        <v>0</v>
      </c>
      <c r="F23" s="59">
        <v>0</v>
      </c>
      <c r="G23" s="59">
        <v>11000</v>
      </c>
      <c r="H23" s="59">
        <v>0</v>
      </c>
      <c r="I23" s="59">
        <v>0</v>
      </c>
      <c r="J23" s="72">
        <v>0</v>
      </c>
      <c r="K23" s="60"/>
    </row>
    <row r="24" spans="1:11" x14ac:dyDescent="0.2">
      <c r="A24" s="56">
        <v>14703472</v>
      </c>
      <c r="B24" s="57">
        <v>292</v>
      </c>
      <c r="C24" s="58" t="s">
        <v>151</v>
      </c>
      <c r="D24" s="59">
        <v>75000</v>
      </c>
      <c r="E24" s="59">
        <v>0</v>
      </c>
      <c r="F24" s="59">
        <v>6806.25</v>
      </c>
      <c r="G24" s="59">
        <v>11000</v>
      </c>
      <c r="H24" s="59">
        <v>750000</v>
      </c>
      <c r="I24" s="59">
        <v>0</v>
      </c>
      <c r="J24" s="72">
        <v>0</v>
      </c>
      <c r="K24" s="60"/>
    </row>
    <row r="25" spans="1:11" x14ac:dyDescent="0.2">
      <c r="A25" s="56">
        <v>14704212</v>
      </c>
      <c r="B25" s="57">
        <v>190178</v>
      </c>
      <c r="C25" s="58" t="s">
        <v>145</v>
      </c>
      <c r="D25" s="59">
        <v>0</v>
      </c>
      <c r="E25" s="59">
        <v>0</v>
      </c>
      <c r="F25" s="59">
        <v>0</v>
      </c>
      <c r="G25" s="59">
        <v>11000</v>
      </c>
      <c r="H25" s="59">
        <v>0</v>
      </c>
      <c r="I25" s="59">
        <v>0</v>
      </c>
      <c r="J25" s="72">
        <v>0</v>
      </c>
      <c r="K25" s="60"/>
    </row>
    <row r="26" spans="1:11" x14ac:dyDescent="0.2">
      <c r="A26" s="56">
        <v>14799572</v>
      </c>
      <c r="B26" s="57">
        <v>190601</v>
      </c>
      <c r="C26" s="58" t="s">
        <v>128</v>
      </c>
      <c r="D26" s="59">
        <v>0</v>
      </c>
      <c r="E26" s="59">
        <v>0</v>
      </c>
      <c r="F26" s="59">
        <v>0</v>
      </c>
      <c r="G26" s="59">
        <v>11000</v>
      </c>
      <c r="H26" s="59">
        <v>0</v>
      </c>
      <c r="I26" s="59">
        <v>0</v>
      </c>
      <c r="J26" s="72">
        <v>0</v>
      </c>
      <c r="K26" s="60"/>
    </row>
    <row r="27" spans="1:11" x14ac:dyDescent="0.2">
      <c r="A27" s="56">
        <v>14885338</v>
      </c>
      <c r="B27" s="57">
        <v>197080</v>
      </c>
      <c r="C27" s="58" t="s">
        <v>68</v>
      </c>
      <c r="D27" s="59">
        <v>0</v>
      </c>
      <c r="E27" s="59">
        <v>0</v>
      </c>
      <c r="F27" s="59">
        <v>0</v>
      </c>
      <c r="G27" s="59">
        <v>11000</v>
      </c>
      <c r="H27" s="59">
        <v>0</v>
      </c>
      <c r="I27" s="59">
        <v>0</v>
      </c>
      <c r="J27" s="72">
        <v>0</v>
      </c>
      <c r="K27" s="60"/>
    </row>
    <row r="28" spans="1:11" x14ac:dyDescent="0.2">
      <c r="A28" s="56">
        <v>15985967</v>
      </c>
      <c r="B28" s="57">
        <v>198366</v>
      </c>
      <c r="C28" s="58" t="s">
        <v>94</v>
      </c>
      <c r="D28" s="59">
        <v>0</v>
      </c>
      <c r="E28" s="59">
        <v>0</v>
      </c>
      <c r="F28" s="59">
        <v>0</v>
      </c>
      <c r="G28" s="59">
        <v>11000</v>
      </c>
      <c r="H28" s="59">
        <v>0</v>
      </c>
      <c r="I28" s="59">
        <v>0</v>
      </c>
      <c r="J28" s="72">
        <v>0</v>
      </c>
      <c r="K28" s="60"/>
    </row>
    <row r="29" spans="1:11" x14ac:dyDescent="0.2">
      <c r="A29" s="56">
        <v>16222085</v>
      </c>
      <c r="B29" s="57">
        <v>585</v>
      </c>
      <c r="C29" s="58" t="s">
        <v>191</v>
      </c>
      <c r="D29" s="59">
        <v>0</v>
      </c>
      <c r="E29" s="59">
        <v>0</v>
      </c>
      <c r="F29" s="59">
        <v>0</v>
      </c>
      <c r="G29" s="59">
        <v>11000</v>
      </c>
      <c r="H29" s="59">
        <v>0</v>
      </c>
      <c r="I29" s="59">
        <v>0</v>
      </c>
      <c r="J29" s="72">
        <v>0</v>
      </c>
      <c r="K29" s="60"/>
    </row>
    <row r="30" spans="1:11" x14ac:dyDescent="0.2">
      <c r="A30" s="56">
        <v>16242285</v>
      </c>
      <c r="B30" s="57" t="s">
        <v>108</v>
      </c>
      <c r="C30" s="58" t="s">
        <v>109</v>
      </c>
      <c r="D30" s="59">
        <v>0</v>
      </c>
      <c r="E30" s="59">
        <v>0</v>
      </c>
      <c r="F30" s="59">
        <v>0</v>
      </c>
      <c r="G30" s="59">
        <v>11000</v>
      </c>
      <c r="H30" s="59">
        <v>0</v>
      </c>
      <c r="I30" s="59">
        <v>0</v>
      </c>
      <c r="J30" s="72">
        <v>-616</v>
      </c>
      <c r="K30" s="60"/>
    </row>
    <row r="31" spans="1:11" x14ac:dyDescent="0.2">
      <c r="A31" s="56">
        <v>16242451</v>
      </c>
      <c r="B31" s="57" t="s">
        <v>108</v>
      </c>
      <c r="C31" s="58" t="s">
        <v>110</v>
      </c>
      <c r="D31" s="59">
        <v>0</v>
      </c>
      <c r="E31" s="59">
        <v>0</v>
      </c>
      <c r="F31" s="59">
        <v>0</v>
      </c>
      <c r="G31" s="59">
        <v>11000</v>
      </c>
      <c r="H31" s="59">
        <v>0</v>
      </c>
      <c r="I31" s="59">
        <v>0</v>
      </c>
      <c r="J31" s="72">
        <v>-808</v>
      </c>
      <c r="K31" s="60"/>
    </row>
    <row r="32" spans="1:11" x14ac:dyDescent="0.2">
      <c r="A32" s="56">
        <v>16248372</v>
      </c>
      <c r="B32" s="57">
        <v>194795</v>
      </c>
      <c r="C32" s="58" t="s">
        <v>129</v>
      </c>
      <c r="D32" s="59">
        <v>0</v>
      </c>
      <c r="E32" s="59">
        <v>0</v>
      </c>
      <c r="F32" s="59">
        <v>0</v>
      </c>
      <c r="G32" s="59">
        <v>11000</v>
      </c>
      <c r="H32" s="59">
        <v>0</v>
      </c>
      <c r="I32" s="59">
        <v>0</v>
      </c>
      <c r="J32" s="72">
        <v>0</v>
      </c>
      <c r="K32" s="60"/>
    </row>
    <row r="33" spans="1:11" x14ac:dyDescent="0.2">
      <c r="A33" s="56">
        <v>16261326</v>
      </c>
      <c r="B33" s="57">
        <v>77082</v>
      </c>
      <c r="C33" s="58" t="s">
        <v>123</v>
      </c>
      <c r="D33" s="59">
        <v>0</v>
      </c>
      <c r="E33" s="59">
        <v>0</v>
      </c>
      <c r="F33" s="59">
        <v>0</v>
      </c>
      <c r="G33" s="59">
        <v>11000</v>
      </c>
      <c r="H33" s="59">
        <v>150000</v>
      </c>
      <c r="I33" s="59">
        <v>0</v>
      </c>
      <c r="J33" s="74">
        <v>2000</v>
      </c>
      <c r="K33" s="60"/>
    </row>
    <row r="34" spans="1:11" x14ac:dyDescent="0.2">
      <c r="A34" s="56">
        <v>16262427</v>
      </c>
      <c r="B34" s="57">
        <v>195492</v>
      </c>
      <c r="C34" s="58" t="s">
        <v>69</v>
      </c>
      <c r="D34" s="59">
        <v>0</v>
      </c>
      <c r="E34" s="59">
        <v>0</v>
      </c>
      <c r="F34" s="59">
        <v>0</v>
      </c>
      <c r="G34" s="59">
        <v>11000</v>
      </c>
      <c r="H34" s="59">
        <v>0</v>
      </c>
      <c r="I34" s="59">
        <v>0</v>
      </c>
      <c r="J34" s="72">
        <v>0</v>
      </c>
      <c r="K34" s="60"/>
    </row>
    <row r="35" spans="1:11" x14ac:dyDescent="0.2">
      <c r="A35" s="56">
        <v>16263134</v>
      </c>
      <c r="B35" s="57">
        <v>196677</v>
      </c>
      <c r="C35" s="58" t="s">
        <v>70</v>
      </c>
      <c r="D35" s="59">
        <v>0</v>
      </c>
      <c r="E35" s="59">
        <v>0</v>
      </c>
      <c r="F35" s="59">
        <v>0</v>
      </c>
      <c r="G35" s="59">
        <v>11000</v>
      </c>
      <c r="H35" s="59">
        <v>0</v>
      </c>
      <c r="I35" s="59">
        <v>0</v>
      </c>
      <c r="J35" s="72">
        <v>0</v>
      </c>
      <c r="K35" s="60"/>
    </row>
    <row r="36" spans="1:11" x14ac:dyDescent="0.2">
      <c r="A36" s="56">
        <v>16264047</v>
      </c>
      <c r="B36" s="57">
        <v>196214</v>
      </c>
      <c r="C36" s="58" t="s">
        <v>71</v>
      </c>
      <c r="D36" s="59">
        <v>0</v>
      </c>
      <c r="E36" s="59">
        <v>0</v>
      </c>
      <c r="F36" s="59">
        <v>0</v>
      </c>
      <c r="G36" s="59">
        <v>11000</v>
      </c>
      <c r="H36" s="59">
        <v>0</v>
      </c>
      <c r="I36" s="59">
        <v>0</v>
      </c>
      <c r="J36" s="72">
        <v>0</v>
      </c>
      <c r="K36" s="60"/>
    </row>
    <row r="37" spans="1:11" x14ac:dyDescent="0.2">
      <c r="A37" s="56">
        <v>16266674</v>
      </c>
      <c r="B37" s="57">
        <v>194161</v>
      </c>
      <c r="C37" s="58" t="s">
        <v>72</v>
      </c>
      <c r="D37" s="59">
        <v>0</v>
      </c>
      <c r="E37" s="59">
        <v>0</v>
      </c>
      <c r="F37" s="59">
        <v>0</v>
      </c>
      <c r="G37" s="59">
        <v>11000</v>
      </c>
      <c r="H37" s="59">
        <v>0</v>
      </c>
      <c r="I37" s="59">
        <v>0</v>
      </c>
      <c r="J37" s="72">
        <v>0</v>
      </c>
      <c r="K37" s="60"/>
    </row>
    <row r="38" spans="1:11" x14ac:dyDescent="0.2">
      <c r="A38" s="56">
        <v>16268263</v>
      </c>
      <c r="B38" s="57">
        <v>80928</v>
      </c>
      <c r="C38" s="58" t="s">
        <v>18</v>
      </c>
      <c r="D38" s="59">
        <v>75000</v>
      </c>
      <c r="E38" s="59">
        <v>0</v>
      </c>
      <c r="F38" s="59">
        <v>618.75</v>
      </c>
      <c r="G38" s="59">
        <v>11000</v>
      </c>
      <c r="H38" s="59">
        <v>0</v>
      </c>
      <c r="I38" s="59">
        <v>0</v>
      </c>
      <c r="J38" s="72">
        <v>0</v>
      </c>
      <c r="K38" s="60"/>
    </row>
    <row r="39" spans="1:11" x14ac:dyDescent="0.2">
      <c r="A39" s="56">
        <v>16269888</v>
      </c>
      <c r="B39" s="57">
        <v>193511</v>
      </c>
      <c r="C39" s="58" t="s">
        <v>19</v>
      </c>
      <c r="D39" s="59">
        <v>75000</v>
      </c>
      <c r="E39" s="59">
        <v>0</v>
      </c>
      <c r="F39" s="59">
        <v>8662.5</v>
      </c>
      <c r="G39" s="59">
        <v>11000</v>
      </c>
      <c r="H39" s="59">
        <v>975000</v>
      </c>
      <c r="I39" s="59">
        <v>0</v>
      </c>
      <c r="J39" s="72">
        <v>0</v>
      </c>
      <c r="K39" s="60"/>
    </row>
    <row r="40" spans="1:11" x14ac:dyDescent="0.2">
      <c r="A40" s="56">
        <v>16270513</v>
      </c>
      <c r="B40" s="57">
        <v>79690</v>
      </c>
      <c r="C40" s="58" t="s">
        <v>146</v>
      </c>
      <c r="D40" s="59">
        <v>0</v>
      </c>
      <c r="E40" s="59">
        <v>0</v>
      </c>
      <c r="F40" s="59">
        <v>0</v>
      </c>
      <c r="G40" s="59">
        <v>11000</v>
      </c>
      <c r="H40" s="59">
        <v>0</v>
      </c>
      <c r="I40" s="59">
        <v>0</v>
      </c>
      <c r="J40" s="72">
        <v>0</v>
      </c>
      <c r="K40" s="60"/>
    </row>
    <row r="41" spans="1:11" s="78" customFormat="1" x14ac:dyDescent="0.2">
      <c r="A41" s="76">
        <v>16271896</v>
      </c>
      <c r="B41" s="77">
        <v>72930</v>
      </c>
      <c r="C41" s="78" t="s">
        <v>203</v>
      </c>
      <c r="D41" s="79">
        <v>0</v>
      </c>
      <c r="E41" s="79">
        <v>0</v>
      </c>
      <c r="F41" s="79">
        <v>0</v>
      </c>
      <c r="G41" s="79">
        <v>11000</v>
      </c>
      <c r="H41" s="79">
        <v>0</v>
      </c>
      <c r="I41" s="79">
        <v>0</v>
      </c>
      <c r="J41" s="80">
        <v>0</v>
      </c>
      <c r="K41" s="81" t="s">
        <v>205</v>
      </c>
    </row>
    <row r="42" spans="1:11" x14ac:dyDescent="0.2">
      <c r="A42" s="56">
        <v>16271996</v>
      </c>
      <c r="B42" s="57">
        <v>70516</v>
      </c>
      <c r="C42" s="58" t="s">
        <v>147</v>
      </c>
      <c r="D42" s="59">
        <v>0</v>
      </c>
      <c r="E42" s="59">
        <v>0</v>
      </c>
      <c r="F42" s="59">
        <v>0</v>
      </c>
      <c r="G42" s="59">
        <v>11000</v>
      </c>
      <c r="H42" s="59">
        <v>0</v>
      </c>
      <c r="I42" s="59">
        <v>0</v>
      </c>
      <c r="J42" s="72">
        <v>0</v>
      </c>
      <c r="K42" s="60"/>
    </row>
    <row r="43" spans="1:11" x14ac:dyDescent="0.2">
      <c r="A43" s="56">
        <v>16274952</v>
      </c>
      <c r="B43" s="57">
        <v>193828</v>
      </c>
      <c r="C43" s="58" t="s">
        <v>98</v>
      </c>
      <c r="D43" s="59">
        <v>0</v>
      </c>
      <c r="E43" s="59">
        <v>0</v>
      </c>
      <c r="F43" s="59">
        <v>0</v>
      </c>
      <c r="G43" s="59">
        <v>11000</v>
      </c>
      <c r="H43" s="59">
        <v>0</v>
      </c>
      <c r="I43" s="59">
        <v>0</v>
      </c>
      <c r="J43" s="72">
        <v>0</v>
      </c>
      <c r="K43" s="60"/>
    </row>
    <row r="44" spans="1:11" x14ac:dyDescent="0.2">
      <c r="A44" s="56">
        <v>16275272</v>
      </c>
      <c r="B44" s="57">
        <v>191312</v>
      </c>
      <c r="C44" s="58" t="s">
        <v>130</v>
      </c>
      <c r="D44" s="59">
        <v>0</v>
      </c>
      <c r="E44" s="59">
        <v>0</v>
      </c>
      <c r="F44" s="59">
        <v>0</v>
      </c>
      <c r="G44" s="59">
        <v>11000</v>
      </c>
      <c r="H44" s="59">
        <v>0</v>
      </c>
      <c r="I44" s="59">
        <v>0</v>
      </c>
      <c r="J44" s="72">
        <v>0</v>
      </c>
      <c r="K44" s="60"/>
    </row>
    <row r="45" spans="1:11" x14ac:dyDescent="0.2">
      <c r="A45" s="56">
        <v>16277727</v>
      </c>
      <c r="B45" s="57">
        <v>199325</v>
      </c>
      <c r="C45" s="58" t="s">
        <v>20</v>
      </c>
      <c r="D45" s="59">
        <v>0</v>
      </c>
      <c r="E45" s="59">
        <v>0</v>
      </c>
      <c r="F45" s="59">
        <v>0</v>
      </c>
      <c r="G45" s="59">
        <v>11000</v>
      </c>
      <c r="H45" s="59">
        <v>0</v>
      </c>
      <c r="I45" s="59">
        <v>0</v>
      </c>
      <c r="J45" s="72">
        <v>0</v>
      </c>
      <c r="K45" s="60"/>
    </row>
    <row r="46" spans="1:11" x14ac:dyDescent="0.2">
      <c r="A46" s="56">
        <v>16278562</v>
      </c>
      <c r="B46" s="57">
        <v>78187</v>
      </c>
      <c r="C46" s="58" t="s">
        <v>175</v>
      </c>
      <c r="D46" s="59">
        <v>0</v>
      </c>
      <c r="E46" s="59">
        <v>0</v>
      </c>
      <c r="F46" s="59">
        <v>0</v>
      </c>
      <c r="G46" s="59">
        <v>11000</v>
      </c>
      <c r="H46" s="59">
        <v>0</v>
      </c>
      <c r="I46" s="59">
        <v>0</v>
      </c>
      <c r="J46" s="72">
        <v>0</v>
      </c>
      <c r="K46" s="60"/>
    </row>
    <row r="47" spans="1:11" x14ac:dyDescent="0.2">
      <c r="A47" s="56">
        <v>16279127</v>
      </c>
      <c r="B47" s="57">
        <v>199970</v>
      </c>
      <c r="C47" s="58" t="s">
        <v>21</v>
      </c>
      <c r="D47" s="59">
        <v>0</v>
      </c>
      <c r="E47" s="59">
        <v>0</v>
      </c>
      <c r="F47" s="59">
        <v>0</v>
      </c>
      <c r="G47" s="59">
        <v>11000</v>
      </c>
      <c r="H47" s="59">
        <v>0</v>
      </c>
      <c r="I47" s="59">
        <v>0</v>
      </c>
      <c r="J47" s="72">
        <v>0</v>
      </c>
      <c r="K47" s="60"/>
    </row>
    <row r="48" spans="1:11" x14ac:dyDescent="0.2">
      <c r="A48" s="56">
        <v>16283261</v>
      </c>
      <c r="B48" s="57">
        <v>191323</v>
      </c>
      <c r="C48" s="58" t="s">
        <v>22</v>
      </c>
      <c r="D48" s="59">
        <v>0</v>
      </c>
      <c r="E48" s="59">
        <v>0</v>
      </c>
      <c r="F48" s="59">
        <v>0</v>
      </c>
      <c r="G48" s="59">
        <v>11000</v>
      </c>
      <c r="H48" s="59">
        <v>0</v>
      </c>
      <c r="I48" s="59">
        <v>0</v>
      </c>
      <c r="J48" s="72">
        <v>76800</v>
      </c>
      <c r="K48" s="82"/>
    </row>
    <row r="49" spans="1:11" x14ac:dyDescent="0.2">
      <c r="A49" s="56">
        <v>16284683</v>
      </c>
      <c r="B49" s="57">
        <v>195302</v>
      </c>
      <c r="C49" s="58" t="s">
        <v>73</v>
      </c>
      <c r="D49" s="59">
        <v>0</v>
      </c>
      <c r="E49" s="59">
        <v>0</v>
      </c>
      <c r="F49" s="59">
        <v>0</v>
      </c>
      <c r="G49" s="59">
        <v>11000</v>
      </c>
      <c r="H49" s="59">
        <v>0</v>
      </c>
      <c r="I49" s="59">
        <v>0</v>
      </c>
      <c r="J49" s="72">
        <v>0</v>
      </c>
      <c r="K49" s="60"/>
    </row>
    <row r="50" spans="1:11" x14ac:dyDescent="0.2">
      <c r="A50" s="56">
        <v>16632780</v>
      </c>
      <c r="B50" s="57">
        <v>69991</v>
      </c>
      <c r="C50" s="58" t="s">
        <v>169</v>
      </c>
      <c r="D50" s="59">
        <v>0</v>
      </c>
      <c r="E50" s="59">
        <v>0</v>
      </c>
      <c r="F50" s="59">
        <v>0</v>
      </c>
      <c r="G50" s="59">
        <v>11000</v>
      </c>
      <c r="H50" s="59">
        <v>0</v>
      </c>
      <c r="I50" s="59">
        <v>0</v>
      </c>
      <c r="J50" s="72">
        <v>0</v>
      </c>
      <c r="K50" s="60"/>
    </row>
    <row r="51" spans="1:11" x14ac:dyDescent="0.2">
      <c r="A51" s="56">
        <v>16635353</v>
      </c>
      <c r="B51" s="57">
        <v>197589</v>
      </c>
      <c r="C51" s="58" t="s">
        <v>74</v>
      </c>
      <c r="D51" s="59">
        <v>0</v>
      </c>
      <c r="E51" s="59">
        <v>0</v>
      </c>
      <c r="F51" s="59">
        <v>0</v>
      </c>
      <c r="G51" s="59">
        <v>11000</v>
      </c>
      <c r="H51" s="59">
        <v>0</v>
      </c>
      <c r="I51" s="59">
        <v>0</v>
      </c>
      <c r="J51" s="74">
        <v>0</v>
      </c>
      <c r="K51" s="60"/>
    </row>
    <row r="52" spans="1:11" x14ac:dyDescent="0.2">
      <c r="A52" s="56">
        <v>16637623</v>
      </c>
      <c r="B52" s="57">
        <v>191593</v>
      </c>
      <c r="C52" s="58" t="s">
        <v>131</v>
      </c>
      <c r="D52" s="59">
        <v>0</v>
      </c>
      <c r="E52" s="59">
        <v>0</v>
      </c>
      <c r="F52" s="59">
        <v>0</v>
      </c>
      <c r="G52" s="59">
        <v>11000</v>
      </c>
      <c r="H52" s="59">
        <v>0</v>
      </c>
      <c r="I52" s="59">
        <v>0</v>
      </c>
      <c r="J52" s="72">
        <v>0</v>
      </c>
      <c r="K52" s="60"/>
    </row>
    <row r="53" spans="1:11" x14ac:dyDescent="0.2">
      <c r="A53" s="56">
        <v>16686974</v>
      </c>
      <c r="B53" s="57">
        <v>80065</v>
      </c>
      <c r="C53" s="58" t="s">
        <v>180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72">
        <v>0</v>
      </c>
      <c r="K53" s="60"/>
    </row>
    <row r="54" spans="1:11" x14ac:dyDescent="0.2">
      <c r="A54" s="56">
        <v>16749253</v>
      </c>
      <c r="B54" s="57">
        <v>198355</v>
      </c>
      <c r="C54" s="58" t="s">
        <v>57</v>
      </c>
      <c r="D54" s="59">
        <v>0</v>
      </c>
      <c r="E54" s="59">
        <v>0</v>
      </c>
      <c r="F54" s="59">
        <v>0</v>
      </c>
      <c r="G54" s="59">
        <v>11000</v>
      </c>
      <c r="H54" s="59">
        <v>0</v>
      </c>
      <c r="I54" s="59">
        <v>0</v>
      </c>
      <c r="J54" s="74">
        <v>0</v>
      </c>
      <c r="K54" s="60"/>
    </row>
    <row r="55" spans="1:11" x14ac:dyDescent="0.2">
      <c r="A55" s="56">
        <v>16751414</v>
      </c>
      <c r="B55" s="57">
        <v>196382</v>
      </c>
      <c r="C55" s="58" t="s">
        <v>56</v>
      </c>
      <c r="D55" s="59">
        <v>0</v>
      </c>
      <c r="E55" s="59">
        <v>0</v>
      </c>
      <c r="F55" s="59">
        <v>0</v>
      </c>
      <c r="G55" s="59">
        <v>11000</v>
      </c>
      <c r="H55" s="59">
        <v>0</v>
      </c>
      <c r="I55" s="59">
        <v>0</v>
      </c>
      <c r="J55" s="72">
        <v>0</v>
      </c>
      <c r="K55" s="60"/>
    </row>
    <row r="56" spans="1:11" x14ac:dyDescent="0.2">
      <c r="A56" s="56">
        <v>16797580</v>
      </c>
      <c r="B56" s="57">
        <v>197556</v>
      </c>
      <c r="C56" s="58" t="s">
        <v>23</v>
      </c>
      <c r="D56" s="59">
        <v>0</v>
      </c>
      <c r="E56" s="59">
        <v>0</v>
      </c>
      <c r="F56" s="59">
        <v>0</v>
      </c>
      <c r="G56" s="59">
        <v>11000</v>
      </c>
      <c r="H56" s="59">
        <v>0</v>
      </c>
      <c r="I56" s="59">
        <v>0</v>
      </c>
      <c r="J56" s="72">
        <v>0</v>
      </c>
      <c r="K56" s="60"/>
    </row>
    <row r="57" spans="1:11" x14ac:dyDescent="0.2">
      <c r="A57" s="56">
        <v>16856610</v>
      </c>
      <c r="B57" s="57">
        <v>195754</v>
      </c>
      <c r="C57" s="58" t="s">
        <v>24</v>
      </c>
      <c r="D57" s="59">
        <v>0</v>
      </c>
      <c r="E57" s="59">
        <v>0</v>
      </c>
      <c r="F57" s="59">
        <v>0</v>
      </c>
      <c r="G57" s="59">
        <v>11000</v>
      </c>
      <c r="H57" s="59">
        <v>0</v>
      </c>
      <c r="I57" s="59">
        <v>0</v>
      </c>
      <c r="J57" s="72">
        <v>0</v>
      </c>
      <c r="K57" s="60"/>
    </row>
    <row r="58" spans="1:11" x14ac:dyDescent="0.2">
      <c r="A58" s="56">
        <v>16858542</v>
      </c>
      <c r="B58" s="57">
        <v>198173</v>
      </c>
      <c r="C58" s="58" t="s">
        <v>132</v>
      </c>
      <c r="D58" s="59">
        <v>0</v>
      </c>
      <c r="E58" s="59">
        <v>0</v>
      </c>
      <c r="F58" s="59">
        <v>0</v>
      </c>
      <c r="G58" s="59">
        <v>11000</v>
      </c>
      <c r="H58" s="59">
        <v>0</v>
      </c>
      <c r="I58" s="59">
        <v>0</v>
      </c>
      <c r="J58" s="72">
        <v>0</v>
      </c>
      <c r="K58" s="60"/>
    </row>
    <row r="59" spans="1:11" x14ac:dyDescent="0.2">
      <c r="A59" s="56">
        <v>16863860</v>
      </c>
      <c r="B59" s="57">
        <v>197487</v>
      </c>
      <c r="C59" s="58" t="s">
        <v>25</v>
      </c>
      <c r="D59" s="59">
        <v>0</v>
      </c>
      <c r="E59" s="59">
        <v>0</v>
      </c>
      <c r="F59" s="59">
        <v>0</v>
      </c>
      <c r="G59" s="59">
        <v>11000</v>
      </c>
      <c r="H59" s="59">
        <v>0</v>
      </c>
      <c r="I59" s="59">
        <v>0</v>
      </c>
      <c r="J59" s="72">
        <v>0</v>
      </c>
      <c r="K59" s="60"/>
    </row>
    <row r="60" spans="1:11" x14ac:dyDescent="0.2">
      <c r="A60" s="56">
        <v>16985417</v>
      </c>
      <c r="B60" s="57">
        <v>73638</v>
      </c>
      <c r="C60" s="58" t="s">
        <v>158</v>
      </c>
      <c r="D60" s="59">
        <v>0</v>
      </c>
      <c r="E60" s="59">
        <v>0</v>
      </c>
      <c r="F60" s="59">
        <v>0</v>
      </c>
      <c r="G60" s="59">
        <v>11000</v>
      </c>
      <c r="H60" s="59">
        <v>0</v>
      </c>
      <c r="I60" s="59">
        <v>0</v>
      </c>
      <c r="J60" s="74">
        <v>0</v>
      </c>
      <c r="K60" s="60"/>
    </row>
    <row r="61" spans="1:11" x14ac:dyDescent="0.2">
      <c r="A61" s="56">
        <v>16985519</v>
      </c>
      <c r="B61" s="57">
        <v>194773</v>
      </c>
      <c r="C61" s="58" t="s">
        <v>26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72">
        <v>0</v>
      </c>
      <c r="K61" s="60"/>
    </row>
    <row r="62" spans="1:11" x14ac:dyDescent="0.2">
      <c r="A62" s="56">
        <v>17316105</v>
      </c>
      <c r="B62" s="57">
        <v>193599</v>
      </c>
      <c r="C62" s="58" t="s">
        <v>27</v>
      </c>
      <c r="D62" s="59">
        <v>0</v>
      </c>
      <c r="E62" s="59">
        <v>0</v>
      </c>
      <c r="F62" s="59">
        <v>0</v>
      </c>
      <c r="G62" s="59">
        <v>11000</v>
      </c>
      <c r="H62" s="59">
        <v>0</v>
      </c>
      <c r="I62" s="59">
        <v>0</v>
      </c>
      <c r="J62" s="72">
        <v>0</v>
      </c>
      <c r="K62" s="60"/>
    </row>
    <row r="63" spans="1:11" x14ac:dyDescent="0.2">
      <c r="A63" s="56">
        <v>29116644</v>
      </c>
      <c r="B63" s="57">
        <v>190617</v>
      </c>
      <c r="C63" s="58" t="s">
        <v>127</v>
      </c>
      <c r="D63" s="59">
        <v>0</v>
      </c>
      <c r="E63" s="59">
        <v>0</v>
      </c>
      <c r="F63" s="59">
        <v>0</v>
      </c>
      <c r="G63" s="59">
        <v>11000</v>
      </c>
      <c r="H63" s="59">
        <v>0</v>
      </c>
      <c r="I63" s="59">
        <v>0</v>
      </c>
      <c r="J63" s="72">
        <v>0</v>
      </c>
      <c r="K63" s="60"/>
    </row>
    <row r="64" spans="1:11" x14ac:dyDescent="0.2">
      <c r="A64" s="56">
        <v>29661389</v>
      </c>
      <c r="B64" s="57">
        <v>190475</v>
      </c>
      <c r="C64" s="58" t="s">
        <v>111</v>
      </c>
      <c r="D64" s="59">
        <v>0</v>
      </c>
      <c r="E64" s="59">
        <v>0</v>
      </c>
      <c r="F64" s="59">
        <v>0</v>
      </c>
      <c r="G64" s="59">
        <v>11000</v>
      </c>
      <c r="H64" s="59">
        <v>0</v>
      </c>
      <c r="I64" s="59">
        <v>0</v>
      </c>
      <c r="J64" s="72">
        <v>0</v>
      </c>
      <c r="K64" s="60"/>
    </row>
    <row r="65" spans="1:11" x14ac:dyDescent="0.2">
      <c r="A65" s="56">
        <v>29674341</v>
      </c>
      <c r="B65" s="57">
        <v>190159</v>
      </c>
      <c r="C65" s="58" t="s">
        <v>97</v>
      </c>
      <c r="D65" s="59">
        <v>0</v>
      </c>
      <c r="E65" s="59">
        <v>0</v>
      </c>
      <c r="F65" s="59">
        <v>0</v>
      </c>
      <c r="G65" s="59">
        <v>11000</v>
      </c>
      <c r="H65" s="59">
        <v>0</v>
      </c>
      <c r="I65" s="59">
        <v>0</v>
      </c>
      <c r="J65" s="72">
        <v>0</v>
      </c>
      <c r="K65" s="60"/>
    </row>
    <row r="66" spans="1:11" x14ac:dyDescent="0.2">
      <c r="A66" s="56">
        <v>29674896</v>
      </c>
      <c r="B66" s="57">
        <v>190726</v>
      </c>
      <c r="C66" s="58" t="s">
        <v>186</v>
      </c>
      <c r="D66" s="59">
        <v>0</v>
      </c>
      <c r="E66" s="59">
        <v>0</v>
      </c>
      <c r="F66" s="59">
        <v>0</v>
      </c>
      <c r="G66" s="59">
        <v>11000</v>
      </c>
      <c r="H66" s="59">
        <v>0</v>
      </c>
      <c r="I66" s="59">
        <v>0</v>
      </c>
      <c r="J66" s="72">
        <v>0</v>
      </c>
      <c r="K66" s="60"/>
    </row>
    <row r="67" spans="1:11" x14ac:dyDescent="0.2">
      <c r="A67" s="56">
        <v>29675260</v>
      </c>
      <c r="B67" s="57">
        <v>190746</v>
      </c>
      <c r="C67" s="58" t="s">
        <v>176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72">
        <v>0</v>
      </c>
      <c r="K67" s="60"/>
    </row>
    <row r="68" spans="1:11" x14ac:dyDescent="0.2">
      <c r="A68" s="56">
        <v>29681566</v>
      </c>
      <c r="B68" s="57">
        <v>190088</v>
      </c>
      <c r="C68" s="58" t="s">
        <v>90</v>
      </c>
      <c r="D68" s="59">
        <v>0</v>
      </c>
      <c r="E68" s="59">
        <v>0</v>
      </c>
      <c r="F68" s="59">
        <v>0</v>
      </c>
      <c r="G68" s="59">
        <v>11000</v>
      </c>
      <c r="H68" s="59">
        <v>0</v>
      </c>
      <c r="I68" s="59">
        <v>0</v>
      </c>
      <c r="J68" s="72">
        <v>0</v>
      </c>
      <c r="K68" s="60"/>
    </row>
    <row r="69" spans="1:11" x14ac:dyDescent="0.2">
      <c r="A69" s="56">
        <v>29682527</v>
      </c>
      <c r="B69" s="57">
        <v>199962</v>
      </c>
      <c r="C69" s="58" t="s">
        <v>75</v>
      </c>
      <c r="D69" s="59">
        <v>0</v>
      </c>
      <c r="E69" s="59">
        <v>0</v>
      </c>
      <c r="F69" s="59">
        <v>0</v>
      </c>
      <c r="G69" s="59">
        <v>11000</v>
      </c>
      <c r="H69" s="59">
        <v>0</v>
      </c>
      <c r="I69" s="59">
        <v>0</v>
      </c>
      <c r="J69" s="72">
        <v>0</v>
      </c>
      <c r="K69" s="60"/>
    </row>
    <row r="70" spans="1:11" x14ac:dyDescent="0.2">
      <c r="A70" s="56">
        <v>29683483</v>
      </c>
      <c r="B70" s="57">
        <v>190469</v>
      </c>
      <c r="C70" s="58" t="s">
        <v>103</v>
      </c>
      <c r="D70" s="59">
        <v>0</v>
      </c>
      <c r="E70" s="59">
        <v>0</v>
      </c>
      <c r="F70" s="59">
        <v>0</v>
      </c>
      <c r="G70" s="59">
        <v>11000</v>
      </c>
      <c r="H70" s="59">
        <v>0</v>
      </c>
      <c r="I70" s="59">
        <v>0</v>
      </c>
      <c r="J70" s="72">
        <v>0</v>
      </c>
      <c r="K70" s="60"/>
    </row>
    <row r="71" spans="1:11" x14ac:dyDescent="0.2">
      <c r="A71" s="56">
        <v>29686659</v>
      </c>
      <c r="B71" s="57">
        <v>190586</v>
      </c>
      <c r="C71" s="58" t="s">
        <v>133</v>
      </c>
      <c r="D71" s="59">
        <v>0</v>
      </c>
      <c r="E71" s="59">
        <v>0</v>
      </c>
      <c r="F71" s="59">
        <v>0</v>
      </c>
      <c r="G71" s="59">
        <v>11000</v>
      </c>
      <c r="H71" s="59">
        <v>0</v>
      </c>
      <c r="I71" s="59">
        <v>0</v>
      </c>
      <c r="J71" s="72">
        <v>0</v>
      </c>
      <c r="K71" s="60"/>
    </row>
    <row r="72" spans="1:11" x14ac:dyDescent="0.2">
      <c r="A72" s="56">
        <v>29706544</v>
      </c>
      <c r="B72" s="57">
        <v>190838</v>
      </c>
      <c r="C72" s="58" t="s">
        <v>202</v>
      </c>
      <c r="D72" s="59">
        <v>0</v>
      </c>
      <c r="E72" s="59">
        <v>0</v>
      </c>
      <c r="F72" s="59">
        <v>0</v>
      </c>
      <c r="G72" s="59">
        <v>11000</v>
      </c>
      <c r="H72" s="59">
        <v>0</v>
      </c>
      <c r="I72" s="59">
        <v>0</v>
      </c>
      <c r="J72" s="72">
        <v>0</v>
      </c>
      <c r="K72" s="60"/>
    </row>
    <row r="73" spans="1:11" x14ac:dyDescent="0.2">
      <c r="A73" s="56">
        <v>29951417</v>
      </c>
      <c r="B73" s="57">
        <v>192111</v>
      </c>
      <c r="C73" s="58" t="s">
        <v>28</v>
      </c>
      <c r="D73" s="59">
        <v>0</v>
      </c>
      <c r="E73" s="59">
        <v>0</v>
      </c>
      <c r="F73" s="59">
        <v>0</v>
      </c>
      <c r="G73" s="59">
        <v>11000</v>
      </c>
      <c r="H73" s="59">
        <v>0</v>
      </c>
      <c r="I73" s="59">
        <v>0</v>
      </c>
      <c r="J73" s="72">
        <v>0</v>
      </c>
      <c r="K73" s="60"/>
    </row>
    <row r="74" spans="1:11" x14ac:dyDescent="0.2">
      <c r="A74" s="56">
        <v>30004258</v>
      </c>
      <c r="B74" s="57">
        <v>190910</v>
      </c>
      <c r="C74" s="58" t="s">
        <v>29</v>
      </c>
      <c r="D74" s="59">
        <v>0</v>
      </c>
      <c r="E74" s="59">
        <v>0</v>
      </c>
      <c r="F74" s="59">
        <v>0</v>
      </c>
      <c r="G74" s="59">
        <v>11000</v>
      </c>
      <c r="H74" s="59">
        <v>0</v>
      </c>
      <c r="I74" s="59">
        <v>0</v>
      </c>
      <c r="J74" s="72">
        <v>0</v>
      </c>
      <c r="K74" s="60"/>
    </row>
    <row r="75" spans="1:11" x14ac:dyDescent="0.2">
      <c r="A75" s="56">
        <v>30290927</v>
      </c>
      <c r="B75" s="57">
        <v>191119</v>
      </c>
      <c r="C75" s="58" t="s">
        <v>76</v>
      </c>
      <c r="D75" s="59">
        <v>0</v>
      </c>
      <c r="E75" s="59">
        <v>0</v>
      </c>
      <c r="F75" s="59">
        <v>0</v>
      </c>
      <c r="G75" s="59">
        <v>11000</v>
      </c>
      <c r="H75" s="59">
        <v>0</v>
      </c>
      <c r="I75" s="59">
        <v>0</v>
      </c>
      <c r="J75" s="72">
        <v>0</v>
      </c>
      <c r="K75" s="60"/>
    </row>
    <row r="76" spans="1:11" x14ac:dyDescent="0.2">
      <c r="A76" s="56">
        <v>30335236</v>
      </c>
      <c r="B76" s="57">
        <v>190843</v>
      </c>
      <c r="C76" s="58" t="s">
        <v>201</v>
      </c>
      <c r="D76" s="59">
        <v>0</v>
      </c>
      <c r="E76" s="59">
        <v>0</v>
      </c>
      <c r="F76" s="59">
        <v>0</v>
      </c>
      <c r="G76" s="59">
        <v>11000</v>
      </c>
      <c r="H76" s="59">
        <v>0</v>
      </c>
      <c r="I76" s="59">
        <v>0</v>
      </c>
      <c r="J76" s="72">
        <v>0</v>
      </c>
      <c r="K76" s="60"/>
    </row>
    <row r="77" spans="1:11" x14ac:dyDescent="0.2">
      <c r="A77" s="56">
        <v>31143199</v>
      </c>
      <c r="B77" s="57">
        <v>192949</v>
      </c>
      <c r="C77" s="58" t="s">
        <v>117</v>
      </c>
      <c r="D77" s="59">
        <v>0</v>
      </c>
      <c r="E77" s="59">
        <v>0</v>
      </c>
      <c r="F77" s="59">
        <v>0</v>
      </c>
      <c r="G77" s="59">
        <v>11000</v>
      </c>
      <c r="H77" s="59">
        <v>0</v>
      </c>
      <c r="I77" s="59">
        <v>0</v>
      </c>
      <c r="J77" s="72">
        <v>0</v>
      </c>
      <c r="K77" s="60"/>
    </row>
    <row r="78" spans="1:11" x14ac:dyDescent="0.2">
      <c r="A78" s="56">
        <v>31166237</v>
      </c>
      <c r="B78" s="57">
        <v>191141</v>
      </c>
      <c r="C78" s="58" t="s">
        <v>134</v>
      </c>
      <c r="D78" s="59">
        <v>0</v>
      </c>
      <c r="E78" s="59">
        <v>0</v>
      </c>
      <c r="F78" s="59">
        <v>0</v>
      </c>
      <c r="G78" s="59">
        <v>11000</v>
      </c>
      <c r="H78" s="59">
        <v>0</v>
      </c>
      <c r="I78" s="59">
        <v>0</v>
      </c>
      <c r="J78" s="72">
        <v>0</v>
      </c>
      <c r="K78" s="60"/>
    </row>
    <row r="79" spans="1:11" x14ac:dyDescent="0.2">
      <c r="A79" s="56">
        <v>31170985</v>
      </c>
      <c r="B79" s="57">
        <v>198560</v>
      </c>
      <c r="C79" s="58" t="s">
        <v>135</v>
      </c>
      <c r="D79" s="59">
        <v>0</v>
      </c>
      <c r="E79" s="59">
        <v>0</v>
      </c>
      <c r="F79" s="59">
        <v>0</v>
      </c>
      <c r="G79" s="59">
        <v>22000</v>
      </c>
      <c r="H79" s="59">
        <v>0</v>
      </c>
      <c r="I79" s="59">
        <v>0</v>
      </c>
      <c r="J79" s="72">
        <v>0</v>
      </c>
      <c r="K79" s="60"/>
    </row>
    <row r="80" spans="1:11" x14ac:dyDescent="0.2">
      <c r="A80" s="56">
        <v>31175885</v>
      </c>
      <c r="B80" s="57">
        <v>195299</v>
      </c>
      <c r="C80" s="58" t="s">
        <v>30</v>
      </c>
      <c r="D80" s="59">
        <v>0</v>
      </c>
      <c r="E80" s="59">
        <v>0</v>
      </c>
      <c r="F80" s="59">
        <v>0</v>
      </c>
      <c r="G80" s="59">
        <v>11000</v>
      </c>
      <c r="H80" s="59">
        <v>0</v>
      </c>
      <c r="I80" s="59">
        <v>0</v>
      </c>
      <c r="J80" s="72">
        <v>0</v>
      </c>
      <c r="K80" s="60"/>
    </row>
    <row r="81" spans="1:11" x14ac:dyDescent="0.2">
      <c r="A81" s="56">
        <v>31176752</v>
      </c>
      <c r="B81" s="57">
        <v>193034</v>
      </c>
      <c r="C81" s="58" t="s">
        <v>31</v>
      </c>
      <c r="D81" s="59">
        <v>65000</v>
      </c>
      <c r="E81" s="59">
        <v>0</v>
      </c>
      <c r="F81" s="59">
        <v>536.25</v>
      </c>
      <c r="G81" s="59">
        <v>11000</v>
      </c>
      <c r="H81" s="59">
        <v>0</v>
      </c>
      <c r="I81" s="59">
        <v>0</v>
      </c>
      <c r="J81" s="72">
        <v>0</v>
      </c>
      <c r="K81" s="60"/>
    </row>
    <row r="82" spans="1:11" x14ac:dyDescent="0.2">
      <c r="A82" s="56">
        <v>31178208</v>
      </c>
      <c r="B82" s="57">
        <v>193566</v>
      </c>
      <c r="C82" s="58" t="s">
        <v>32</v>
      </c>
      <c r="D82" s="59">
        <v>0</v>
      </c>
      <c r="E82" s="59">
        <v>0</v>
      </c>
      <c r="F82" s="59">
        <v>0</v>
      </c>
      <c r="G82" s="59">
        <v>11000</v>
      </c>
      <c r="H82" s="59">
        <v>0</v>
      </c>
      <c r="I82" s="59">
        <v>0</v>
      </c>
      <c r="J82" s="72">
        <v>0</v>
      </c>
      <c r="K82" s="60"/>
    </row>
    <row r="83" spans="1:11" x14ac:dyDescent="0.2">
      <c r="A83" s="56">
        <v>31179614</v>
      </c>
      <c r="B83" s="57">
        <v>192348</v>
      </c>
      <c r="C83" s="58" t="s">
        <v>136</v>
      </c>
      <c r="D83" s="59">
        <v>0</v>
      </c>
      <c r="E83" s="59">
        <v>0</v>
      </c>
      <c r="F83" s="59">
        <v>0</v>
      </c>
      <c r="G83" s="59">
        <v>11000</v>
      </c>
      <c r="H83" s="59">
        <v>0</v>
      </c>
      <c r="I83" s="59">
        <v>0</v>
      </c>
      <c r="J83" s="72">
        <v>0</v>
      </c>
      <c r="K83" s="60"/>
    </row>
    <row r="84" spans="1:11" x14ac:dyDescent="0.2">
      <c r="A84" s="56">
        <v>31322549</v>
      </c>
      <c r="B84" s="57">
        <v>190169</v>
      </c>
      <c r="C84" s="58" t="s">
        <v>150</v>
      </c>
      <c r="D84" s="59">
        <v>0</v>
      </c>
      <c r="E84" s="59">
        <v>0</v>
      </c>
      <c r="F84" s="59">
        <v>0</v>
      </c>
      <c r="G84" s="59">
        <v>11000</v>
      </c>
      <c r="H84" s="59">
        <v>0</v>
      </c>
      <c r="I84" s="59">
        <v>0</v>
      </c>
      <c r="J84" s="72">
        <v>0</v>
      </c>
      <c r="K84" s="60"/>
    </row>
    <row r="85" spans="1:11" x14ac:dyDescent="0.2">
      <c r="A85" s="56">
        <v>31577348</v>
      </c>
      <c r="B85" s="57">
        <v>190509</v>
      </c>
      <c r="C85" s="58" t="s">
        <v>173</v>
      </c>
      <c r="D85" s="59">
        <v>0</v>
      </c>
      <c r="E85" s="59">
        <v>0</v>
      </c>
      <c r="F85" s="59">
        <v>0</v>
      </c>
      <c r="G85" s="59">
        <v>11000</v>
      </c>
      <c r="H85" s="59">
        <v>0</v>
      </c>
      <c r="I85" s="59">
        <v>0</v>
      </c>
      <c r="J85" s="72">
        <v>0</v>
      </c>
      <c r="K85" s="60"/>
    </row>
    <row r="86" spans="1:11" x14ac:dyDescent="0.2">
      <c r="A86" s="56">
        <v>31655280</v>
      </c>
      <c r="B86" s="66">
        <v>195685</v>
      </c>
      <c r="C86" s="58" t="s">
        <v>33</v>
      </c>
      <c r="D86" s="59">
        <v>0</v>
      </c>
      <c r="E86" s="59">
        <v>0</v>
      </c>
      <c r="F86" s="59">
        <v>0</v>
      </c>
      <c r="G86" s="59">
        <v>11000</v>
      </c>
      <c r="H86" s="59">
        <v>0</v>
      </c>
      <c r="I86" s="59">
        <v>0</v>
      </c>
      <c r="J86" s="72">
        <v>0</v>
      </c>
      <c r="K86" s="60"/>
    </row>
    <row r="87" spans="1:11" x14ac:dyDescent="0.2">
      <c r="A87" s="56">
        <v>31949651</v>
      </c>
      <c r="B87" s="57">
        <v>191946</v>
      </c>
      <c r="C87" s="58" t="s">
        <v>105</v>
      </c>
      <c r="D87" s="59">
        <v>0</v>
      </c>
      <c r="E87" s="59">
        <v>0</v>
      </c>
      <c r="F87" s="59">
        <v>0</v>
      </c>
      <c r="G87" s="59">
        <v>11000</v>
      </c>
      <c r="H87" s="59">
        <v>0</v>
      </c>
      <c r="I87" s="59">
        <v>0</v>
      </c>
      <c r="J87" s="72">
        <v>0</v>
      </c>
      <c r="K87" s="60"/>
    </row>
    <row r="88" spans="1:11" x14ac:dyDescent="0.2">
      <c r="A88" s="56">
        <v>31991544</v>
      </c>
      <c r="B88" s="57">
        <v>192370</v>
      </c>
      <c r="C88" s="58" t="s">
        <v>137</v>
      </c>
      <c r="D88" s="59">
        <v>0</v>
      </c>
      <c r="E88" s="59">
        <v>0</v>
      </c>
      <c r="F88" s="59">
        <v>0</v>
      </c>
      <c r="G88" s="59">
        <v>11000</v>
      </c>
      <c r="H88" s="59">
        <v>0</v>
      </c>
      <c r="I88" s="59">
        <v>0</v>
      </c>
      <c r="J88" s="72">
        <v>0</v>
      </c>
      <c r="K88" s="60"/>
    </row>
    <row r="89" spans="1:11" x14ac:dyDescent="0.2">
      <c r="A89" s="56">
        <v>39543542</v>
      </c>
      <c r="B89" s="57">
        <v>199110</v>
      </c>
      <c r="C89" s="58" t="s">
        <v>34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72">
        <v>0</v>
      </c>
      <c r="K89" s="60"/>
    </row>
    <row r="90" spans="1:11" x14ac:dyDescent="0.2">
      <c r="A90" s="56">
        <v>39802139</v>
      </c>
      <c r="B90" s="57">
        <v>190647</v>
      </c>
      <c r="C90" s="58" t="s">
        <v>165</v>
      </c>
      <c r="D90" s="59">
        <v>0</v>
      </c>
      <c r="E90" s="59">
        <v>0</v>
      </c>
      <c r="F90" s="59">
        <v>0</v>
      </c>
      <c r="G90" s="59">
        <v>11000</v>
      </c>
      <c r="H90" s="59">
        <v>0</v>
      </c>
      <c r="I90" s="59">
        <v>0</v>
      </c>
      <c r="J90" s="72">
        <v>0</v>
      </c>
      <c r="K90" s="60"/>
    </row>
    <row r="91" spans="1:11" x14ac:dyDescent="0.2">
      <c r="A91" s="56">
        <v>40379892</v>
      </c>
      <c r="B91" s="57">
        <v>194671</v>
      </c>
      <c r="C91" s="58" t="s">
        <v>35</v>
      </c>
      <c r="D91" s="59">
        <v>0</v>
      </c>
      <c r="E91" s="59">
        <v>0</v>
      </c>
      <c r="F91" s="59">
        <v>0</v>
      </c>
      <c r="G91" s="59">
        <v>11000</v>
      </c>
      <c r="H91" s="59">
        <v>0</v>
      </c>
      <c r="I91" s="59">
        <v>0</v>
      </c>
      <c r="J91" s="72">
        <v>0</v>
      </c>
      <c r="K91" s="60"/>
    </row>
    <row r="92" spans="1:11" x14ac:dyDescent="0.2">
      <c r="A92" s="56">
        <v>46675868</v>
      </c>
      <c r="B92" s="57">
        <v>190186</v>
      </c>
      <c r="C92" s="58" t="s">
        <v>161</v>
      </c>
      <c r="D92" s="59">
        <v>0</v>
      </c>
      <c r="E92" s="59">
        <v>0</v>
      </c>
      <c r="F92" s="59">
        <v>0</v>
      </c>
      <c r="G92" s="59">
        <v>11000</v>
      </c>
      <c r="H92" s="59">
        <v>0</v>
      </c>
      <c r="I92" s="59">
        <v>0</v>
      </c>
      <c r="J92" s="72">
        <v>0</v>
      </c>
      <c r="K92" s="60"/>
    </row>
    <row r="93" spans="1:11" x14ac:dyDescent="0.2">
      <c r="A93" s="56">
        <v>51733159</v>
      </c>
      <c r="B93" s="57">
        <v>198606</v>
      </c>
      <c r="C93" s="58" t="s">
        <v>36</v>
      </c>
      <c r="D93" s="59">
        <v>0</v>
      </c>
      <c r="E93" s="59">
        <v>0</v>
      </c>
      <c r="F93" s="59">
        <v>0</v>
      </c>
      <c r="G93" s="59">
        <v>11000</v>
      </c>
      <c r="H93" s="59">
        <v>0</v>
      </c>
      <c r="I93" s="59">
        <v>0</v>
      </c>
      <c r="J93" s="72">
        <v>0</v>
      </c>
      <c r="K93" s="60"/>
    </row>
    <row r="94" spans="1:11" x14ac:dyDescent="0.2">
      <c r="A94" s="56">
        <v>52188503</v>
      </c>
      <c r="B94" s="57">
        <v>196225</v>
      </c>
      <c r="C94" s="58" t="s">
        <v>37</v>
      </c>
      <c r="D94" s="59">
        <v>0</v>
      </c>
      <c r="E94" s="59">
        <v>0</v>
      </c>
      <c r="F94" s="59">
        <v>0</v>
      </c>
      <c r="G94" s="59">
        <v>11000</v>
      </c>
      <c r="H94" s="59">
        <v>0</v>
      </c>
      <c r="I94" s="59">
        <v>0</v>
      </c>
      <c r="J94" s="72">
        <v>0</v>
      </c>
      <c r="K94" s="60"/>
    </row>
    <row r="95" spans="1:11" x14ac:dyDescent="0.2">
      <c r="A95" s="56">
        <v>55233931</v>
      </c>
      <c r="B95" s="57">
        <v>190067</v>
      </c>
      <c r="C95" s="58" t="s">
        <v>121</v>
      </c>
      <c r="D95" s="59">
        <v>0</v>
      </c>
      <c r="E95" s="59">
        <v>0</v>
      </c>
      <c r="F95" s="59">
        <v>0</v>
      </c>
      <c r="G95" s="59">
        <v>11000</v>
      </c>
      <c r="H95" s="59">
        <v>0</v>
      </c>
      <c r="I95" s="59">
        <v>0</v>
      </c>
      <c r="J95" s="72">
        <v>0</v>
      </c>
      <c r="K95" s="60"/>
    </row>
    <row r="96" spans="1:11" x14ac:dyDescent="0.2">
      <c r="A96" s="56">
        <v>63495099</v>
      </c>
      <c r="B96" s="57">
        <v>199711</v>
      </c>
      <c r="C96" s="58" t="s">
        <v>157</v>
      </c>
      <c r="D96" s="59">
        <v>0</v>
      </c>
      <c r="E96" s="59">
        <v>0</v>
      </c>
      <c r="F96" s="59">
        <v>0</v>
      </c>
      <c r="G96" s="59">
        <v>11000</v>
      </c>
      <c r="H96" s="59">
        <v>0</v>
      </c>
      <c r="I96" s="59">
        <v>0</v>
      </c>
      <c r="J96" s="72">
        <v>0</v>
      </c>
      <c r="K96" s="60"/>
    </row>
    <row r="97" spans="1:11" x14ac:dyDescent="0.2">
      <c r="A97" s="56">
        <v>66661312</v>
      </c>
      <c r="B97" s="57">
        <v>190845</v>
      </c>
      <c r="C97" s="58" t="s">
        <v>200</v>
      </c>
      <c r="D97" s="59">
        <v>0</v>
      </c>
      <c r="E97" s="59">
        <v>0</v>
      </c>
      <c r="F97" s="59">
        <v>0</v>
      </c>
      <c r="G97" s="59">
        <v>11000</v>
      </c>
      <c r="H97" s="59">
        <v>0</v>
      </c>
      <c r="I97" s="59">
        <v>0</v>
      </c>
      <c r="J97" s="72">
        <v>0</v>
      </c>
      <c r="K97" s="60"/>
    </row>
    <row r="98" spans="1:11" x14ac:dyDescent="0.2">
      <c r="A98" s="56">
        <v>66758552</v>
      </c>
      <c r="B98" s="57">
        <v>190006</v>
      </c>
      <c r="C98" s="58" t="s">
        <v>77</v>
      </c>
      <c r="D98" s="59">
        <v>0</v>
      </c>
      <c r="E98" s="59">
        <v>0</v>
      </c>
      <c r="F98" s="59">
        <v>0</v>
      </c>
      <c r="G98" s="59">
        <v>11000</v>
      </c>
      <c r="H98" s="59">
        <v>0</v>
      </c>
      <c r="I98" s="59">
        <v>0</v>
      </c>
      <c r="J98" s="72">
        <v>0</v>
      </c>
      <c r="K98" s="60"/>
    </row>
    <row r="99" spans="1:11" x14ac:dyDescent="0.2">
      <c r="A99" s="56">
        <v>66760983</v>
      </c>
      <c r="B99" s="57">
        <v>97016</v>
      </c>
      <c r="C99" s="58" t="s">
        <v>38</v>
      </c>
      <c r="D99" s="59">
        <v>75000</v>
      </c>
      <c r="E99" s="59">
        <v>0</v>
      </c>
      <c r="F99" s="59">
        <v>11137.5</v>
      </c>
      <c r="G99" s="59">
        <v>11000</v>
      </c>
      <c r="H99" s="59">
        <v>1275000</v>
      </c>
      <c r="I99" s="59">
        <v>0</v>
      </c>
      <c r="J99" s="72">
        <v>88756</v>
      </c>
      <c r="K99" s="82"/>
    </row>
    <row r="100" spans="1:11" x14ac:dyDescent="0.2">
      <c r="A100" s="56">
        <v>66762566</v>
      </c>
      <c r="B100" s="57">
        <v>198490</v>
      </c>
      <c r="C100" s="58" t="s">
        <v>39</v>
      </c>
      <c r="D100" s="59">
        <v>0</v>
      </c>
      <c r="E100" s="59">
        <v>0</v>
      </c>
      <c r="F100" s="59">
        <v>0</v>
      </c>
      <c r="G100" s="59">
        <v>11000</v>
      </c>
      <c r="H100" s="59">
        <v>0</v>
      </c>
      <c r="I100" s="59">
        <v>0</v>
      </c>
      <c r="J100" s="72">
        <v>0</v>
      </c>
      <c r="K100" s="60"/>
    </row>
    <row r="101" spans="1:11" x14ac:dyDescent="0.2">
      <c r="A101" s="56">
        <v>66763118</v>
      </c>
      <c r="B101" s="57">
        <v>192224</v>
      </c>
      <c r="C101" s="58" t="s">
        <v>55</v>
      </c>
      <c r="D101" s="59">
        <v>0</v>
      </c>
      <c r="E101" s="59">
        <v>0</v>
      </c>
      <c r="F101" s="59">
        <v>0</v>
      </c>
      <c r="G101" s="59">
        <v>11000</v>
      </c>
      <c r="H101" s="59">
        <v>0</v>
      </c>
      <c r="I101" s="59">
        <v>0</v>
      </c>
      <c r="J101" s="72">
        <v>0</v>
      </c>
      <c r="K101" s="60"/>
    </row>
    <row r="102" spans="1:11" x14ac:dyDescent="0.2">
      <c r="A102" s="56">
        <v>66764013</v>
      </c>
      <c r="B102" s="57">
        <v>194999</v>
      </c>
      <c r="C102" s="58" t="s">
        <v>40</v>
      </c>
      <c r="D102" s="59">
        <v>0</v>
      </c>
      <c r="E102" s="59">
        <v>0</v>
      </c>
      <c r="F102" s="59">
        <v>0</v>
      </c>
      <c r="G102" s="59">
        <v>11000</v>
      </c>
      <c r="H102" s="59">
        <v>0</v>
      </c>
      <c r="I102" s="59">
        <v>0</v>
      </c>
      <c r="J102" s="72">
        <v>0</v>
      </c>
      <c r="K102" s="60"/>
    </row>
    <row r="103" spans="1:11" x14ac:dyDescent="0.2">
      <c r="A103" s="56">
        <v>66770442</v>
      </c>
      <c r="B103" s="57">
        <v>198515</v>
      </c>
      <c r="C103" s="58" t="s">
        <v>41</v>
      </c>
      <c r="D103" s="59">
        <v>0</v>
      </c>
      <c r="E103" s="59">
        <v>0</v>
      </c>
      <c r="F103" s="59">
        <v>0</v>
      </c>
      <c r="G103" s="59">
        <v>11000</v>
      </c>
      <c r="H103" s="59">
        <v>0</v>
      </c>
      <c r="I103" s="59">
        <v>0</v>
      </c>
      <c r="J103" s="72">
        <v>0</v>
      </c>
      <c r="K103" s="60"/>
    </row>
    <row r="104" spans="1:11" x14ac:dyDescent="0.2">
      <c r="A104" s="56">
        <v>66780899</v>
      </c>
      <c r="B104" s="57">
        <v>97014</v>
      </c>
      <c r="C104" s="58" t="s">
        <v>60</v>
      </c>
      <c r="D104" s="59">
        <v>60000</v>
      </c>
      <c r="E104" s="59">
        <v>0</v>
      </c>
      <c r="F104" s="59">
        <v>1980</v>
      </c>
      <c r="G104" s="59">
        <v>11000</v>
      </c>
      <c r="H104" s="59">
        <v>180000</v>
      </c>
      <c r="I104" s="59">
        <v>0</v>
      </c>
      <c r="J104" s="72">
        <v>465610</v>
      </c>
      <c r="K104" s="82"/>
    </row>
    <row r="105" spans="1:11" x14ac:dyDescent="0.2">
      <c r="A105" s="56">
        <v>66838079</v>
      </c>
      <c r="B105" s="57">
        <v>194445</v>
      </c>
      <c r="C105" s="58" t="s">
        <v>78</v>
      </c>
      <c r="D105" s="59">
        <v>0</v>
      </c>
      <c r="E105" s="59">
        <v>0</v>
      </c>
      <c r="F105" s="59">
        <v>0</v>
      </c>
      <c r="G105" s="59">
        <v>11000</v>
      </c>
      <c r="H105" s="59">
        <v>0</v>
      </c>
      <c r="I105" s="59">
        <v>0</v>
      </c>
      <c r="J105" s="72">
        <v>0</v>
      </c>
      <c r="K105" s="60"/>
    </row>
    <row r="106" spans="1:11" x14ac:dyDescent="0.2">
      <c r="A106" s="56">
        <v>66923297</v>
      </c>
      <c r="B106" s="57">
        <v>190065</v>
      </c>
      <c r="C106" s="58" t="s">
        <v>79</v>
      </c>
      <c r="D106" s="59">
        <v>0</v>
      </c>
      <c r="E106" s="59">
        <v>0</v>
      </c>
      <c r="F106" s="59">
        <v>0</v>
      </c>
      <c r="G106" s="59">
        <v>11000</v>
      </c>
      <c r="H106" s="59">
        <v>0</v>
      </c>
      <c r="I106" s="59">
        <v>0</v>
      </c>
      <c r="J106" s="72">
        <v>0</v>
      </c>
      <c r="K106" s="60"/>
    </row>
    <row r="107" spans="1:11" x14ac:dyDescent="0.2">
      <c r="A107" s="56">
        <v>66924725</v>
      </c>
      <c r="B107" s="57">
        <v>190492</v>
      </c>
      <c r="C107" s="58" t="s">
        <v>104</v>
      </c>
      <c r="D107" s="59">
        <v>0</v>
      </c>
      <c r="E107" s="59">
        <v>0</v>
      </c>
      <c r="F107" s="59">
        <v>0</v>
      </c>
      <c r="G107" s="59">
        <v>11000</v>
      </c>
      <c r="H107" s="59">
        <v>0</v>
      </c>
      <c r="I107" s="59">
        <v>0</v>
      </c>
      <c r="J107" s="72">
        <v>0</v>
      </c>
      <c r="K107" s="60"/>
    </row>
    <row r="108" spans="1:11" x14ac:dyDescent="0.2">
      <c r="A108" s="56">
        <v>67002673</v>
      </c>
      <c r="B108" s="57">
        <v>190135</v>
      </c>
      <c r="C108" s="58" t="s">
        <v>106</v>
      </c>
      <c r="D108" s="59">
        <v>0</v>
      </c>
      <c r="E108" s="59">
        <v>0</v>
      </c>
      <c r="F108" s="59">
        <v>0</v>
      </c>
      <c r="G108" s="59">
        <v>11000</v>
      </c>
      <c r="H108" s="59">
        <v>0</v>
      </c>
      <c r="I108" s="59">
        <v>0</v>
      </c>
      <c r="J108" s="72">
        <v>0</v>
      </c>
      <c r="K108" s="60"/>
    </row>
    <row r="109" spans="1:11" x14ac:dyDescent="0.2">
      <c r="A109" s="56">
        <v>67025744</v>
      </c>
      <c r="B109" s="57">
        <v>190126</v>
      </c>
      <c r="C109" s="58" t="s">
        <v>95</v>
      </c>
      <c r="D109" s="59">
        <v>0</v>
      </c>
      <c r="E109" s="59">
        <v>0</v>
      </c>
      <c r="F109" s="59">
        <v>0</v>
      </c>
      <c r="G109" s="59">
        <v>11000</v>
      </c>
      <c r="H109" s="59">
        <v>0</v>
      </c>
      <c r="I109" s="59">
        <v>0</v>
      </c>
      <c r="J109" s="72">
        <v>0</v>
      </c>
      <c r="K109" s="60"/>
    </row>
    <row r="110" spans="1:11" x14ac:dyDescent="0.2">
      <c r="A110" s="56">
        <v>67031357</v>
      </c>
      <c r="B110" s="57">
        <v>190748</v>
      </c>
      <c r="C110" s="58" t="s">
        <v>174</v>
      </c>
      <c r="D110" s="59">
        <v>0</v>
      </c>
      <c r="E110" s="59">
        <v>0</v>
      </c>
      <c r="F110" s="59">
        <v>0</v>
      </c>
      <c r="G110" s="59">
        <v>11000</v>
      </c>
      <c r="H110" s="59">
        <v>0</v>
      </c>
      <c r="I110" s="59">
        <v>0</v>
      </c>
      <c r="J110" s="72">
        <v>0</v>
      </c>
      <c r="K110" s="60"/>
    </row>
    <row r="111" spans="1:11" x14ac:dyDescent="0.2">
      <c r="A111" s="56">
        <v>71579673</v>
      </c>
      <c r="B111" s="57">
        <v>194988</v>
      </c>
      <c r="C111" s="58" t="s">
        <v>80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72">
        <v>0</v>
      </c>
      <c r="K111" s="60"/>
    </row>
    <row r="112" spans="1:11" x14ac:dyDescent="0.2">
      <c r="A112" s="56">
        <v>71711676</v>
      </c>
      <c r="B112" s="57">
        <v>196167</v>
      </c>
      <c r="C112" s="58" t="s">
        <v>42</v>
      </c>
      <c r="D112" s="59">
        <v>75000</v>
      </c>
      <c r="E112" s="59">
        <v>0</v>
      </c>
      <c r="F112" s="59">
        <v>11137.5</v>
      </c>
      <c r="G112" s="59">
        <v>11000</v>
      </c>
      <c r="H112" s="59">
        <v>1275000</v>
      </c>
      <c r="I112" s="59">
        <v>0</v>
      </c>
      <c r="J112" s="72">
        <v>0</v>
      </c>
      <c r="K112" s="60"/>
    </row>
    <row r="113" spans="1:11" x14ac:dyDescent="0.2">
      <c r="A113" s="56">
        <v>75104728</v>
      </c>
      <c r="B113" s="57">
        <v>190507</v>
      </c>
      <c r="C113" s="58" t="s">
        <v>115</v>
      </c>
      <c r="D113" s="59">
        <v>0</v>
      </c>
      <c r="E113" s="59">
        <v>0</v>
      </c>
      <c r="F113" s="59">
        <v>0</v>
      </c>
      <c r="G113" s="59">
        <v>11000</v>
      </c>
      <c r="H113" s="59">
        <v>0</v>
      </c>
      <c r="I113" s="59">
        <v>0</v>
      </c>
      <c r="J113" s="72">
        <v>0</v>
      </c>
      <c r="K113" s="60"/>
    </row>
    <row r="114" spans="1:11" x14ac:dyDescent="0.2">
      <c r="A114" s="56">
        <v>75107813</v>
      </c>
      <c r="B114" s="57">
        <v>190653</v>
      </c>
      <c r="C114" s="58" t="s">
        <v>155</v>
      </c>
      <c r="D114" s="59">
        <v>0</v>
      </c>
      <c r="E114" s="59">
        <v>0</v>
      </c>
      <c r="F114" s="59">
        <v>0</v>
      </c>
      <c r="G114" s="59">
        <v>11000</v>
      </c>
      <c r="H114" s="59">
        <v>0</v>
      </c>
      <c r="I114" s="59">
        <v>0</v>
      </c>
      <c r="J114" s="74">
        <v>0</v>
      </c>
      <c r="K114" s="60"/>
    </row>
    <row r="115" spans="1:11" x14ac:dyDescent="0.2">
      <c r="A115" s="56">
        <v>76267666</v>
      </c>
      <c r="B115" s="57">
        <v>164</v>
      </c>
      <c r="C115" s="58" t="s">
        <v>166</v>
      </c>
      <c r="D115" s="59">
        <v>0</v>
      </c>
      <c r="E115" s="59">
        <v>0</v>
      </c>
      <c r="F115" s="59">
        <v>0</v>
      </c>
      <c r="G115" s="59">
        <v>11000</v>
      </c>
      <c r="H115" s="59">
        <v>0</v>
      </c>
      <c r="I115" s="59">
        <v>0</v>
      </c>
      <c r="J115" s="72">
        <v>0</v>
      </c>
      <c r="K115" s="60"/>
    </row>
    <row r="116" spans="1:11" x14ac:dyDescent="0.2">
      <c r="A116" s="56">
        <v>76283965</v>
      </c>
      <c r="B116" s="57">
        <v>90050</v>
      </c>
      <c r="C116" s="58" t="s">
        <v>168</v>
      </c>
      <c r="D116" s="59">
        <v>0</v>
      </c>
      <c r="E116" s="59">
        <v>0</v>
      </c>
      <c r="F116" s="59">
        <v>0</v>
      </c>
      <c r="G116" s="59">
        <v>11000</v>
      </c>
      <c r="H116" s="59">
        <v>0</v>
      </c>
      <c r="I116" s="59">
        <v>0</v>
      </c>
      <c r="J116" s="72">
        <v>0</v>
      </c>
      <c r="K116" s="60"/>
    </row>
    <row r="117" spans="1:11" x14ac:dyDescent="0.2">
      <c r="A117" s="56">
        <v>79300255</v>
      </c>
      <c r="B117" s="57">
        <v>193409</v>
      </c>
      <c r="C117" s="58" t="s">
        <v>43</v>
      </c>
      <c r="D117" s="59">
        <v>0</v>
      </c>
      <c r="E117" s="59">
        <v>0</v>
      </c>
      <c r="F117" s="59">
        <v>0</v>
      </c>
      <c r="G117" s="59">
        <v>11000</v>
      </c>
      <c r="H117" s="59">
        <v>0</v>
      </c>
      <c r="I117" s="59">
        <v>0</v>
      </c>
      <c r="J117" s="72">
        <v>0</v>
      </c>
      <c r="K117" s="60"/>
    </row>
    <row r="118" spans="1:11" x14ac:dyDescent="0.2">
      <c r="A118" s="56">
        <v>79485547</v>
      </c>
      <c r="B118" s="57">
        <v>193420</v>
      </c>
      <c r="C118" s="58" t="s">
        <v>138</v>
      </c>
      <c r="D118" s="59">
        <v>0</v>
      </c>
      <c r="E118" s="59">
        <v>0</v>
      </c>
      <c r="F118" s="59">
        <v>0</v>
      </c>
      <c r="G118" s="59">
        <v>11000</v>
      </c>
      <c r="H118" s="59">
        <v>0</v>
      </c>
      <c r="I118" s="59">
        <v>0</v>
      </c>
      <c r="J118" s="72">
        <v>0</v>
      </c>
      <c r="K118" s="60"/>
    </row>
    <row r="119" spans="1:11" x14ac:dyDescent="0.2">
      <c r="A119" s="56">
        <v>79689367</v>
      </c>
      <c r="B119" s="57">
        <v>190129</v>
      </c>
      <c r="C119" s="58" t="s">
        <v>118</v>
      </c>
      <c r="D119" s="59">
        <v>0</v>
      </c>
      <c r="E119" s="59">
        <v>0</v>
      </c>
      <c r="F119" s="59">
        <v>0</v>
      </c>
      <c r="G119" s="59">
        <v>11000</v>
      </c>
      <c r="H119" s="59">
        <v>0</v>
      </c>
      <c r="I119" s="59">
        <v>0</v>
      </c>
      <c r="J119" s="72">
        <v>0</v>
      </c>
      <c r="K119" s="60"/>
    </row>
    <row r="120" spans="1:11" x14ac:dyDescent="0.2">
      <c r="A120" s="56">
        <v>79966155</v>
      </c>
      <c r="B120" s="57">
        <v>196291</v>
      </c>
      <c r="C120" s="58" t="s">
        <v>139</v>
      </c>
      <c r="D120" s="59">
        <v>0</v>
      </c>
      <c r="E120" s="59">
        <v>0</v>
      </c>
      <c r="F120" s="59">
        <v>0</v>
      </c>
      <c r="G120" s="59">
        <v>11000</v>
      </c>
      <c r="H120" s="59">
        <v>0</v>
      </c>
      <c r="I120" s="59">
        <v>0</v>
      </c>
      <c r="J120" s="72">
        <v>0</v>
      </c>
      <c r="K120" s="60"/>
    </row>
    <row r="121" spans="1:11" x14ac:dyDescent="0.2">
      <c r="A121" s="56">
        <v>80191995</v>
      </c>
      <c r="B121" s="57">
        <v>190190</v>
      </c>
      <c r="C121" s="58" t="s">
        <v>148</v>
      </c>
      <c r="D121" s="59">
        <v>0</v>
      </c>
      <c r="E121" s="59">
        <v>0</v>
      </c>
      <c r="F121" s="59">
        <v>0</v>
      </c>
      <c r="G121" s="59">
        <v>11000</v>
      </c>
      <c r="H121" s="59">
        <v>0</v>
      </c>
      <c r="I121" s="59">
        <v>0</v>
      </c>
      <c r="J121" s="72">
        <v>0</v>
      </c>
      <c r="K121" s="60"/>
    </row>
    <row r="122" spans="1:11" x14ac:dyDescent="0.2">
      <c r="A122" s="56">
        <v>80225152</v>
      </c>
      <c r="B122" s="57">
        <v>196316</v>
      </c>
      <c r="C122" s="58" t="s">
        <v>44</v>
      </c>
      <c r="D122" s="59">
        <v>0</v>
      </c>
      <c r="E122" s="59">
        <v>0</v>
      </c>
      <c r="F122" s="59">
        <v>0</v>
      </c>
      <c r="G122" s="59">
        <v>11000</v>
      </c>
      <c r="H122" s="59">
        <v>0</v>
      </c>
      <c r="I122" s="59">
        <v>0</v>
      </c>
      <c r="J122" s="72">
        <v>0</v>
      </c>
      <c r="K122" s="60"/>
    </row>
    <row r="123" spans="1:11" x14ac:dyDescent="0.2">
      <c r="A123" s="56">
        <v>86043826</v>
      </c>
      <c r="B123" s="57">
        <v>199405</v>
      </c>
      <c r="C123" s="58" t="s">
        <v>45</v>
      </c>
      <c r="D123" s="59">
        <v>75000</v>
      </c>
      <c r="E123" s="59">
        <v>0</v>
      </c>
      <c r="F123" s="59">
        <v>618.75</v>
      </c>
      <c r="G123" s="59">
        <v>11000</v>
      </c>
      <c r="H123" s="59">
        <v>0</v>
      </c>
      <c r="I123" s="59">
        <v>0</v>
      </c>
      <c r="J123" s="72">
        <v>0</v>
      </c>
      <c r="K123" s="60"/>
    </row>
    <row r="124" spans="1:11" x14ac:dyDescent="0.2">
      <c r="A124" s="56">
        <v>86058677</v>
      </c>
      <c r="B124" s="57">
        <v>190479</v>
      </c>
      <c r="C124" s="58" t="s">
        <v>112</v>
      </c>
      <c r="D124" s="59">
        <v>0</v>
      </c>
      <c r="E124" s="59">
        <v>0</v>
      </c>
      <c r="F124" s="59">
        <v>0</v>
      </c>
      <c r="G124" s="59">
        <v>11000</v>
      </c>
      <c r="H124" s="59">
        <v>0</v>
      </c>
      <c r="I124" s="59">
        <v>0</v>
      </c>
      <c r="J124" s="72">
        <v>0</v>
      </c>
      <c r="K124" s="60"/>
    </row>
    <row r="125" spans="1:11" x14ac:dyDescent="0.2">
      <c r="A125" s="56">
        <v>87060138</v>
      </c>
      <c r="B125" s="57">
        <v>190453</v>
      </c>
      <c r="C125" s="58" t="s">
        <v>113</v>
      </c>
      <c r="D125" s="59">
        <v>0</v>
      </c>
      <c r="E125" s="59">
        <v>0</v>
      </c>
      <c r="F125" s="59">
        <v>0</v>
      </c>
      <c r="G125" s="59">
        <v>11000</v>
      </c>
      <c r="H125" s="59">
        <v>0</v>
      </c>
      <c r="I125" s="59">
        <v>0</v>
      </c>
      <c r="J125" s="72">
        <v>0</v>
      </c>
      <c r="K125" s="60"/>
    </row>
    <row r="126" spans="1:11" x14ac:dyDescent="0.2">
      <c r="A126" s="56">
        <v>91245941</v>
      </c>
      <c r="B126" s="57">
        <v>195991</v>
      </c>
      <c r="C126" s="58" t="s">
        <v>81</v>
      </c>
      <c r="D126" s="59">
        <v>0</v>
      </c>
      <c r="E126" s="59">
        <v>0</v>
      </c>
      <c r="F126" s="59">
        <v>0</v>
      </c>
      <c r="G126" s="59">
        <v>11000</v>
      </c>
      <c r="H126" s="59">
        <v>0</v>
      </c>
      <c r="I126" s="59">
        <v>0</v>
      </c>
      <c r="J126" s="72">
        <v>0</v>
      </c>
      <c r="K126" s="60"/>
    </row>
    <row r="127" spans="1:11" x14ac:dyDescent="0.2">
      <c r="A127" s="56">
        <v>91257261</v>
      </c>
      <c r="B127" s="57">
        <v>198388</v>
      </c>
      <c r="C127" s="58" t="s">
        <v>58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v>0</v>
      </c>
      <c r="J127" s="72">
        <v>0</v>
      </c>
      <c r="K127" s="60"/>
    </row>
    <row r="128" spans="1:11" x14ac:dyDescent="0.2">
      <c r="A128" s="56">
        <v>94043019</v>
      </c>
      <c r="B128" s="57">
        <v>190652</v>
      </c>
      <c r="C128" s="58" t="s">
        <v>154</v>
      </c>
      <c r="D128" s="59">
        <v>75000</v>
      </c>
      <c r="E128" s="59">
        <v>0</v>
      </c>
      <c r="F128" s="59">
        <v>7425</v>
      </c>
      <c r="G128" s="59">
        <v>11000</v>
      </c>
      <c r="H128" s="59">
        <v>825000</v>
      </c>
      <c r="I128" s="59">
        <v>0</v>
      </c>
      <c r="J128" s="72">
        <v>0</v>
      </c>
      <c r="K128" s="60"/>
    </row>
    <row r="129" spans="1:11" x14ac:dyDescent="0.2">
      <c r="A129" s="56">
        <v>94061012</v>
      </c>
      <c r="B129" s="57">
        <v>196440</v>
      </c>
      <c r="C129" s="58" t="s">
        <v>140</v>
      </c>
      <c r="D129" s="59">
        <v>0</v>
      </c>
      <c r="E129" s="59">
        <v>0</v>
      </c>
      <c r="F129" s="59">
        <v>0</v>
      </c>
      <c r="G129" s="59">
        <v>11000</v>
      </c>
      <c r="H129" s="59">
        <v>0</v>
      </c>
      <c r="I129" s="59">
        <v>0</v>
      </c>
      <c r="J129" s="74">
        <v>0</v>
      </c>
      <c r="K129" s="60"/>
    </row>
    <row r="130" spans="1:11" x14ac:dyDescent="0.2">
      <c r="A130" s="56">
        <v>94294693</v>
      </c>
      <c r="B130" s="57">
        <v>192280</v>
      </c>
      <c r="C130" s="58" t="s">
        <v>82</v>
      </c>
      <c r="D130" s="59">
        <v>0</v>
      </c>
      <c r="E130" s="59">
        <v>0</v>
      </c>
      <c r="F130" s="59">
        <v>0</v>
      </c>
      <c r="G130" s="59">
        <v>11000</v>
      </c>
      <c r="H130" s="59">
        <v>0</v>
      </c>
      <c r="I130" s="59">
        <v>0</v>
      </c>
      <c r="J130" s="72">
        <v>0</v>
      </c>
      <c r="K130" s="60"/>
    </row>
    <row r="131" spans="1:11" x14ac:dyDescent="0.2">
      <c r="A131" s="56">
        <v>94299388</v>
      </c>
      <c r="B131" s="57">
        <v>194503</v>
      </c>
      <c r="C131" s="58" t="s">
        <v>46</v>
      </c>
      <c r="D131" s="59">
        <v>0</v>
      </c>
      <c r="E131" s="59">
        <v>0</v>
      </c>
      <c r="F131" s="59">
        <v>0</v>
      </c>
      <c r="G131" s="59">
        <v>33000</v>
      </c>
      <c r="H131" s="59">
        <v>0</v>
      </c>
      <c r="I131" s="59">
        <v>0</v>
      </c>
      <c r="J131" s="72">
        <v>0</v>
      </c>
      <c r="K131" s="60"/>
    </row>
    <row r="132" spans="1:11" x14ac:dyDescent="0.2">
      <c r="A132" s="56">
        <v>94306964</v>
      </c>
      <c r="B132" s="57">
        <v>195459</v>
      </c>
      <c r="C132" s="58" t="s">
        <v>83</v>
      </c>
      <c r="D132" s="59">
        <v>0</v>
      </c>
      <c r="E132" s="59">
        <v>0</v>
      </c>
      <c r="F132" s="59">
        <v>0</v>
      </c>
      <c r="G132" s="59">
        <v>11000</v>
      </c>
      <c r="H132" s="59">
        <v>0</v>
      </c>
      <c r="I132" s="59">
        <v>0</v>
      </c>
      <c r="J132" s="72">
        <v>0</v>
      </c>
      <c r="K132" s="60"/>
    </row>
    <row r="133" spans="1:11" x14ac:dyDescent="0.2">
      <c r="A133" s="56">
        <v>94307416</v>
      </c>
      <c r="B133" s="66">
        <v>192166</v>
      </c>
      <c r="C133" s="58" t="s">
        <v>84</v>
      </c>
      <c r="D133" s="59">
        <v>0</v>
      </c>
      <c r="E133" s="59">
        <v>0</v>
      </c>
      <c r="F133" s="59">
        <v>0</v>
      </c>
      <c r="G133" s="59">
        <v>11000</v>
      </c>
      <c r="H133" s="59">
        <v>0</v>
      </c>
      <c r="I133" s="59">
        <v>0</v>
      </c>
      <c r="J133" s="72">
        <v>0</v>
      </c>
      <c r="K133" s="60"/>
    </row>
    <row r="134" spans="1:11" x14ac:dyDescent="0.2">
      <c r="A134" s="56">
        <v>94307738</v>
      </c>
      <c r="B134" s="57">
        <v>195980</v>
      </c>
      <c r="C134" s="58" t="s">
        <v>47</v>
      </c>
      <c r="D134" s="59">
        <v>35000</v>
      </c>
      <c r="E134" s="59">
        <v>0</v>
      </c>
      <c r="F134" s="59">
        <v>9776.25</v>
      </c>
      <c r="G134" s="59">
        <v>11000</v>
      </c>
      <c r="H134" s="59">
        <v>1150000</v>
      </c>
      <c r="I134" s="59">
        <v>0</v>
      </c>
      <c r="J134" s="72">
        <v>0</v>
      </c>
      <c r="K134" s="60"/>
    </row>
    <row r="135" spans="1:11" x14ac:dyDescent="0.2">
      <c r="A135" s="56">
        <v>94308923</v>
      </c>
      <c r="B135" s="57">
        <v>267</v>
      </c>
      <c r="C135" s="58" t="s">
        <v>162</v>
      </c>
      <c r="D135" s="59">
        <v>0</v>
      </c>
      <c r="E135" s="59">
        <v>0</v>
      </c>
      <c r="F135" s="59">
        <v>0</v>
      </c>
      <c r="G135" s="59">
        <v>11000</v>
      </c>
      <c r="H135" s="59">
        <v>0</v>
      </c>
      <c r="I135" s="59">
        <v>0</v>
      </c>
      <c r="J135" s="72">
        <v>0</v>
      </c>
      <c r="K135" s="60"/>
    </row>
    <row r="136" spans="1:11" x14ac:dyDescent="0.2">
      <c r="A136" s="56">
        <v>94310138</v>
      </c>
      <c r="B136" s="57">
        <v>194570</v>
      </c>
      <c r="C136" s="58" t="s">
        <v>85</v>
      </c>
      <c r="D136" s="59">
        <v>0</v>
      </c>
      <c r="E136" s="59">
        <v>0</v>
      </c>
      <c r="F136" s="59">
        <v>0</v>
      </c>
      <c r="G136" s="59">
        <v>11000</v>
      </c>
      <c r="H136" s="59">
        <v>0</v>
      </c>
      <c r="I136" s="59">
        <v>0</v>
      </c>
      <c r="J136" s="72">
        <v>0</v>
      </c>
      <c r="K136" s="60"/>
    </row>
    <row r="137" spans="1:11" x14ac:dyDescent="0.2">
      <c r="A137" s="56">
        <v>94311262</v>
      </c>
      <c r="B137" s="57">
        <v>194343</v>
      </c>
      <c r="C137" s="58" t="s">
        <v>48</v>
      </c>
      <c r="D137" s="59">
        <v>0</v>
      </c>
      <c r="E137" s="59">
        <v>0</v>
      </c>
      <c r="F137" s="59">
        <v>0</v>
      </c>
      <c r="G137" s="59">
        <v>11000</v>
      </c>
      <c r="H137" s="59">
        <v>0</v>
      </c>
      <c r="I137" s="59">
        <v>0</v>
      </c>
      <c r="J137" s="72">
        <v>0</v>
      </c>
      <c r="K137" s="60"/>
    </row>
    <row r="138" spans="1:11" x14ac:dyDescent="0.2">
      <c r="A138" s="56">
        <v>94312657</v>
      </c>
      <c r="B138" s="57">
        <v>82865</v>
      </c>
      <c r="C138" s="58" t="s">
        <v>181</v>
      </c>
      <c r="D138" s="59">
        <v>0</v>
      </c>
      <c r="E138" s="59">
        <v>0</v>
      </c>
      <c r="F138" s="59">
        <v>0</v>
      </c>
      <c r="G138" s="59">
        <v>11000</v>
      </c>
      <c r="H138" s="59">
        <v>0</v>
      </c>
      <c r="I138" s="59">
        <v>0</v>
      </c>
      <c r="J138" s="72">
        <v>0</v>
      </c>
      <c r="K138" s="60"/>
    </row>
    <row r="139" spans="1:11" x14ac:dyDescent="0.2">
      <c r="A139" s="56">
        <v>94313728</v>
      </c>
      <c r="B139" s="57">
        <v>190071</v>
      </c>
      <c r="C139" s="58" t="s">
        <v>93</v>
      </c>
      <c r="D139" s="59">
        <v>0</v>
      </c>
      <c r="E139" s="59">
        <v>0</v>
      </c>
      <c r="F139" s="59">
        <v>0</v>
      </c>
      <c r="G139" s="59">
        <v>11000</v>
      </c>
      <c r="H139" s="59">
        <v>0</v>
      </c>
      <c r="I139" s="59">
        <v>0</v>
      </c>
      <c r="J139" s="72">
        <v>0</v>
      </c>
      <c r="K139" s="60"/>
    </row>
    <row r="140" spans="1:11" x14ac:dyDescent="0.2">
      <c r="A140" s="56">
        <v>94313898</v>
      </c>
      <c r="B140" s="57">
        <v>190077</v>
      </c>
      <c r="C140" s="58" t="s">
        <v>163</v>
      </c>
      <c r="D140" s="59">
        <v>0</v>
      </c>
      <c r="E140" s="59">
        <v>0</v>
      </c>
      <c r="F140" s="59">
        <v>0</v>
      </c>
      <c r="G140" s="59">
        <v>11000</v>
      </c>
      <c r="H140" s="59">
        <v>0</v>
      </c>
      <c r="I140" s="59">
        <v>0</v>
      </c>
      <c r="J140" s="72">
        <v>0</v>
      </c>
      <c r="K140" s="60"/>
    </row>
    <row r="141" spans="1:11" x14ac:dyDescent="0.2">
      <c r="A141" s="56">
        <v>94318375</v>
      </c>
      <c r="B141" s="57">
        <v>190665</v>
      </c>
      <c r="C141" s="58" t="s">
        <v>102</v>
      </c>
      <c r="D141" s="59">
        <v>0</v>
      </c>
      <c r="E141" s="59">
        <v>0</v>
      </c>
      <c r="F141" s="59">
        <v>0</v>
      </c>
      <c r="G141" s="59">
        <v>11000</v>
      </c>
      <c r="H141" s="59">
        <v>0</v>
      </c>
      <c r="I141" s="59">
        <v>0</v>
      </c>
      <c r="J141" s="72">
        <f>63000+11000*21</f>
        <v>294000</v>
      </c>
      <c r="K141" s="83" t="s">
        <v>208</v>
      </c>
    </row>
    <row r="142" spans="1:11" x14ac:dyDescent="0.2">
      <c r="A142" s="56">
        <v>94320985</v>
      </c>
      <c r="B142" s="57">
        <v>190142</v>
      </c>
      <c r="C142" s="58" t="s">
        <v>91</v>
      </c>
      <c r="D142" s="59">
        <v>0</v>
      </c>
      <c r="E142" s="59">
        <v>0</v>
      </c>
      <c r="F142" s="59">
        <v>0</v>
      </c>
      <c r="G142" s="59">
        <v>33000</v>
      </c>
      <c r="H142" s="59">
        <v>0</v>
      </c>
      <c r="I142" s="59">
        <v>0</v>
      </c>
      <c r="J142" s="72">
        <v>0</v>
      </c>
      <c r="K142" s="60"/>
    </row>
    <row r="143" spans="1:11" x14ac:dyDescent="0.2">
      <c r="A143" s="56">
        <v>94321923</v>
      </c>
      <c r="B143" s="57">
        <v>410</v>
      </c>
      <c r="C143" s="58" t="s">
        <v>159</v>
      </c>
      <c r="D143" s="59">
        <v>0</v>
      </c>
      <c r="E143" s="59">
        <v>0</v>
      </c>
      <c r="F143" s="59">
        <v>0</v>
      </c>
      <c r="G143" s="59">
        <v>11000</v>
      </c>
      <c r="H143" s="59">
        <v>0</v>
      </c>
      <c r="I143" s="59">
        <v>0</v>
      </c>
      <c r="J143" s="72">
        <v>6000</v>
      </c>
      <c r="K143" s="60"/>
    </row>
    <row r="144" spans="1:11" x14ac:dyDescent="0.2">
      <c r="A144" s="56">
        <v>94468509</v>
      </c>
      <c r="B144" s="57">
        <v>197396</v>
      </c>
      <c r="C144" s="58" t="s">
        <v>86</v>
      </c>
      <c r="D144" s="59">
        <v>0</v>
      </c>
      <c r="E144" s="59">
        <v>0</v>
      </c>
      <c r="F144" s="59">
        <v>0</v>
      </c>
      <c r="G144" s="59">
        <v>11000</v>
      </c>
      <c r="H144" s="59">
        <v>0</v>
      </c>
      <c r="I144" s="59">
        <v>0</v>
      </c>
      <c r="J144" s="72">
        <v>0</v>
      </c>
      <c r="K144" s="60"/>
    </row>
    <row r="145" spans="1:11" x14ac:dyDescent="0.2">
      <c r="A145" s="56">
        <v>94477051</v>
      </c>
      <c r="B145" s="57">
        <v>190189</v>
      </c>
      <c r="C145" s="58" t="s">
        <v>141</v>
      </c>
      <c r="D145" s="59">
        <v>0</v>
      </c>
      <c r="E145" s="59">
        <v>0</v>
      </c>
      <c r="F145" s="59">
        <v>0</v>
      </c>
      <c r="G145" s="59">
        <v>11000</v>
      </c>
      <c r="H145" s="59">
        <v>0</v>
      </c>
      <c r="I145" s="59">
        <v>0</v>
      </c>
      <c r="J145" s="72">
        <v>0</v>
      </c>
      <c r="K145" s="60"/>
    </row>
    <row r="146" spans="1:11" x14ac:dyDescent="0.2">
      <c r="A146" s="56">
        <v>98541369</v>
      </c>
      <c r="B146" s="57">
        <v>191899</v>
      </c>
      <c r="C146" s="58" t="s">
        <v>87</v>
      </c>
      <c r="D146" s="59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v>0</v>
      </c>
      <c r="J146" s="72">
        <v>0</v>
      </c>
      <c r="K146" s="60"/>
    </row>
    <row r="147" spans="1:11" x14ac:dyDescent="0.2">
      <c r="A147" s="56">
        <v>98634169</v>
      </c>
      <c r="B147" s="57">
        <v>199767</v>
      </c>
      <c r="C147" s="58" t="s">
        <v>164</v>
      </c>
      <c r="D147" s="59">
        <v>0</v>
      </c>
      <c r="E147" s="59">
        <v>0</v>
      </c>
      <c r="F147" s="59">
        <v>0</v>
      </c>
      <c r="G147" s="59">
        <v>22000</v>
      </c>
      <c r="H147" s="59">
        <v>0</v>
      </c>
      <c r="I147" s="59">
        <v>0</v>
      </c>
      <c r="J147" s="72">
        <v>0</v>
      </c>
      <c r="K147" s="60"/>
    </row>
    <row r="148" spans="1:11" x14ac:dyDescent="0.2">
      <c r="A148" s="56">
        <v>1017134568</v>
      </c>
      <c r="B148" s="57">
        <v>190543</v>
      </c>
      <c r="C148" s="58" t="s">
        <v>116</v>
      </c>
      <c r="D148" s="59">
        <v>0</v>
      </c>
      <c r="E148" s="59">
        <v>0</v>
      </c>
      <c r="F148" s="59">
        <v>0</v>
      </c>
      <c r="G148" s="59">
        <v>11000</v>
      </c>
      <c r="H148" s="59">
        <v>0</v>
      </c>
      <c r="I148" s="59">
        <v>0</v>
      </c>
      <c r="J148" s="72">
        <v>11000</v>
      </c>
      <c r="K148" s="60"/>
    </row>
    <row r="149" spans="1:11" x14ac:dyDescent="0.2">
      <c r="A149" s="56">
        <v>1062275446</v>
      </c>
      <c r="B149" s="57">
        <v>190565</v>
      </c>
      <c r="C149" s="58" t="s">
        <v>124</v>
      </c>
      <c r="D149" s="59">
        <v>0</v>
      </c>
      <c r="E149" s="59">
        <v>0</v>
      </c>
      <c r="F149" s="59">
        <v>0</v>
      </c>
      <c r="G149" s="59">
        <v>22000</v>
      </c>
      <c r="H149" s="59">
        <v>0</v>
      </c>
      <c r="I149" s="59">
        <v>0</v>
      </c>
      <c r="J149" s="72">
        <v>0</v>
      </c>
      <c r="K149" s="60"/>
    </row>
    <row r="150" spans="1:11" x14ac:dyDescent="0.2">
      <c r="A150" s="56">
        <v>1112218957</v>
      </c>
      <c r="B150" s="57">
        <v>196350</v>
      </c>
      <c r="C150" s="58" t="s">
        <v>49</v>
      </c>
      <c r="D150" s="59">
        <v>0</v>
      </c>
      <c r="E150" s="59">
        <v>0</v>
      </c>
      <c r="F150" s="59">
        <v>0</v>
      </c>
      <c r="G150" s="59">
        <v>11000</v>
      </c>
      <c r="H150" s="59">
        <v>0</v>
      </c>
      <c r="I150" s="59">
        <v>0</v>
      </c>
      <c r="J150" s="72">
        <v>0</v>
      </c>
      <c r="K150" s="60"/>
    </row>
    <row r="151" spans="1:11" x14ac:dyDescent="0.2">
      <c r="A151" s="56">
        <v>1112763543</v>
      </c>
      <c r="B151" s="57">
        <v>190824</v>
      </c>
      <c r="C151" s="58" t="s">
        <v>196</v>
      </c>
      <c r="D151" s="59">
        <v>0</v>
      </c>
      <c r="E151" s="59">
        <v>0</v>
      </c>
      <c r="F151" s="59">
        <v>0</v>
      </c>
      <c r="G151" s="59">
        <v>11000</v>
      </c>
      <c r="H151" s="59">
        <v>0</v>
      </c>
      <c r="I151" s="59">
        <v>0</v>
      </c>
      <c r="J151" s="72">
        <v>0</v>
      </c>
      <c r="K151" s="60"/>
    </row>
    <row r="152" spans="1:11" x14ac:dyDescent="0.2">
      <c r="A152" s="56">
        <v>1113623213</v>
      </c>
      <c r="B152" s="57">
        <v>385</v>
      </c>
      <c r="C152" s="58" t="s">
        <v>182</v>
      </c>
      <c r="D152" s="59">
        <v>0</v>
      </c>
      <c r="E152" s="59">
        <v>0</v>
      </c>
      <c r="F152" s="59">
        <v>0</v>
      </c>
      <c r="G152" s="59">
        <v>11000</v>
      </c>
      <c r="H152" s="59">
        <v>0</v>
      </c>
      <c r="I152" s="59">
        <v>0</v>
      </c>
      <c r="J152" s="72">
        <v>0</v>
      </c>
      <c r="K152" s="60"/>
    </row>
    <row r="153" spans="1:11" x14ac:dyDescent="0.2">
      <c r="A153" s="56">
        <v>1113624614</v>
      </c>
      <c r="B153" s="57">
        <v>190757</v>
      </c>
      <c r="C153" s="58" t="s">
        <v>198</v>
      </c>
      <c r="D153" s="59">
        <v>75000</v>
      </c>
      <c r="E153" s="59">
        <v>0</v>
      </c>
      <c r="F153" s="59">
        <v>2475</v>
      </c>
      <c r="G153" s="59">
        <v>11000</v>
      </c>
      <c r="H153" s="59">
        <v>225000</v>
      </c>
      <c r="I153" s="59">
        <v>0</v>
      </c>
      <c r="J153" s="72">
        <v>0</v>
      </c>
      <c r="K153" s="60"/>
    </row>
    <row r="154" spans="1:11" x14ac:dyDescent="0.2">
      <c r="A154" s="56">
        <v>1113633874</v>
      </c>
      <c r="B154" s="57">
        <v>190106</v>
      </c>
      <c r="C154" s="58" t="s">
        <v>99</v>
      </c>
      <c r="D154" s="59">
        <v>0</v>
      </c>
      <c r="E154" s="59">
        <v>0</v>
      </c>
      <c r="F154" s="59">
        <v>0</v>
      </c>
      <c r="G154" s="59">
        <v>11000</v>
      </c>
      <c r="H154" s="59">
        <v>0</v>
      </c>
      <c r="I154" s="59">
        <v>0</v>
      </c>
      <c r="J154" s="72">
        <v>0</v>
      </c>
      <c r="K154" s="60"/>
    </row>
    <row r="155" spans="1:11" x14ac:dyDescent="0.2">
      <c r="A155" s="56">
        <v>1113638133</v>
      </c>
      <c r="B155" s="57">
        <v>97074</v>
      </c>
      <c r="C155" s="58" t="s">
        <v>193</v>
      </c>
      <c r="D155" s="59">
        <v>0</v>
      </c>
      <c r="E155" s="59">
        <v>0</v>
      </c>
      <c r="F155" s="59">
        <v>0</v>
      </c>
      <c r="G155" s="59">
        <v>11000</v>
      </c>
      <c r="H155" s="59">
        <v>0</v>
      </c>
      <c r="I155" s="59">
        <v>0</v>
      </c>
      <c r="J155" s="72">
        <v>10940</v>
      </c>
      <c r="K155" s="82"/>
    </row>
    <row r="156" spans="1:11" x14ac:dyDescent="0.2">
      <c r="A156" s="56">
        <v>1113639996</v>
      </c>
      <c r="B156" s="57">
        <v>87131</v>
      </c>
      <c r="C156" s="58" t="s">
        <v>170</v>
      </c>
      <c r="D156" s="59">
        <v>0</v>
      </c>
      <c r="E156" s="59">
        <v>0</v>
      </c>
      <c r="F156" s="59">
        <v>0</v>
      </c>
      <c r="G156" s="59">
        <v>11000</v>
      </c>
      <c r="H156" s="59">
        <v>0</v>
      </c>
      <c r="I156" s="59">
        <v>0</v>
      </c>
      <c r="J156" s="74">
        <v>0</v>
      </c>
      <c r="K156" s="60"/>
    </row>
    <row r="157" spans="1:11" x14ac:dyDescent="0.2">
      <c r="A157" s="56">
        <v>1113642304</v>
      </c>
      <c r="B157" s="57">
        <v>87043</v>
      </c>
      <c r="C157" s="58" t="s">
        <v>192</v>
      </c>
      <c r="D157" s="59">
        <v>0</v>
      </c>
      <c r="E157" s="59">
        <v>0</v>
      </c>
      <c r="F157" s="59">
        <v>0</v>
      </c>
      <c r="G157" s="59">
        <v>11000</v>
      </c>
      <c r="H157" s="59">
        <v>0</v>
      </c>
      <c r="I157" s="59">
        <v>0</v>
      </c>
      <c r="J157" s="74">
        <v>0</v>
      </c>
      <c r="K157" s="60"/>
    </row>
    <row r="158" spans="1:11" x14ac:dyDescent="0.2">
      <c r="A158" s="56">
        <v>1113644663</v>
      </c>
      <c r="B158" s="57">
        <v>190255</v>
      </c>
      <c r="C158" s="58" t="s">
        <v>119</v>
      </c>
      <c r="D158" s="59">
        <v>0</v>
      </c>
      <c r="E158" s="59">
        <v>0</v>
      </c>
      <c r="F158" s="59">
        <v>0</v>
      </c>
      <c r="G158" s="59">
        <v>11000</v>
      </c>
      <c r="H158" s="59">
        <v>0</v>
      </c>
      <c r="I158" s="59">
        <v>0</v>
      </c>
      <c r="J158" s="74">
        <v>0</v>
      </c>
      <c r="K158" s="60"/>
    </row>
    <row r="159" spans="1:11" x14ac:dyDescent="0.2">
      <c r="A159" s="56">
        <v>1113645031</v>
      </c>
      <c r="B159" s="57">
        <v>190745</v>
      </c>
      <c r="C159" s="58" t="s">
        <v>177</v>
      </c>
      <c r="D159" s="59">
        <v>0</v>
      </c>
      <c r="E159" s="59">
        <v>0</v>
      </c>
      <c r="F159" s="59">
        <v>0</v>
      </c>
      <c r="G159" s="59">
        <v>11000</v>
      </c>
      <c r="H159" s="59">
        <v>0</v>
      </c>
      <c r="I159" s="59">
        <v>0</v>
      </c>
      <c r="J159" s="72">
        <v>0</v>
      </c>
      <c r="K159" s="60"/>
    </row>
    <row r="160" spans="1:11" x14ac:dyDescent="0.2">
      <c r="A160" s="56">
        <v>1113645265</v>
      </c>
      <c r="B160" s="57">
        <v>86885</v>
      </c>
      <c r="C160" s="58" t="s">
        <v>156</v>
      </c>
      <c r="D160" s="59">
        <v>0</v>
      </c>
      <c r="E160" s="59">
        <v>0</v>
      </c>
      <c r="F160" s="59">
        <v>0</v>
      </c>
      <c r="G160" s="59">
        <v>11000</v>
      </c>
      <c r="H160" s="59">
        <v>0</v>
      </c>
      <c r="I160" s="59">
        <v>0</v>
      </c>
      <c r="J160" s="72">
        <v>0</v>
      </c>
      <c r="K160" s="60"/>
    </row>
    <row r="161" spans="1:11" x14ac:dyDescent="0.2">
      <c r="A161" s="56">
        <v>1113650011</v>
      </c>
      <c r="B161" s="57">
        <v>87219</v>
      </c>
      <c r="C161" s="58" t="s">
        <v>184</v>
      </c>
      <c r="D161" s="59">
        <v>0</v>
      </c>
      <c r="E161" s="59">
        <v>0</v>
      </c>
      <c r="F161" s="59">
        <v>0</v>
      </c>
      <c r="G161" s="59">
        <v>11000</v>
      </c>
      <c r="H161" s="59">
        <v>0</v>
      </c>
      <c r="I161" s="59">
        <v>0</v>
      </c>
      <c r="J161" s="72">
        <v>11000</v>
      </c>
      <c r="K161" s="60"/>
    </row>
    <row r="162" spans="1:11" x14ac:dyDescent="0.2">
      <c r="A162" s="56">
        <v>1113652029</v>
      </c>
      <c r="B162" s="57">
        <v>190574</v>
      </c>
      <c r="C162" s="58" t="s">
        <v>122</v>
      </c>
      <c r="D162" s="59">
        <v>0</v>
      </c>
      <c r="E162" s="59">
        <v>0</v>
      </c>
      <c r="F162" s="59">
        <v>0</v>
      </c>
      <c r="G162" s="59">
        <v>11000</v>
      </c>
      <c r="H162" s="59">
        <v>0</v>
      </c>
      <c r="I162" s="59">
        <v>0</v>
      </c>
      <c r="J162" s="72">
        <v>0</v>
      </c>
      <c r="K162" s="60"/>
    </row>
    <row r="163" spans="1:11" x14ac:dyDescent="0.2">
      <c r="A163" s="56">
        <v>1113655573</v>
      </c>
      <c r="B163" s="66">
        <v>190442</v>
      </c>
      <c r="C163" s="58" t="s">
        <v>100</v>
      </c>
      <c r="D163" s="59">
        <v>37750</v>
      </c>
      <c r="E163" s="59">
        <v>0</v>
      </c>
      <c r="F163" s="59">
        <v>19511.25</v>
      </c>
      <c r="G163" s="59">
        <v>11000</v>
      </c>
      <c r="H163" s="59">
        <v>1417250.0000000044</v>
      </c>
      <c r="I163" s="59">
        <v>0</v>
      </c>
      <c r="J163" s="72">
        <v>0</v>
      </c>
      <c r="K163" s="60"/>
    </row>
    <row r="164" spans="1:11" x14ac:dyDescent="0.2">
      <c r="A164" s="56">
        <v>1113656338</v>
      </c>
      <c r="B164" s="66">
        <v>87221</v>
      </c>
      <c r="C164" s="58" t="s">
        <v>197</v>
      </c>
      <c r="D164" s="59">
        <v>0</v>
      </c>
      <c r="E164" s="59">
        <v>0</v>
      </c>
      <c r="F164" s="59">
        <v>0</v>
      </c>
      <c r="G164" s="59">
        <v>11000</v>
      </c>
      <c r="H164" s="59">
        <v>0</v>
      </c>
      <c r="I164" s="59">
        <v>0</v>
      </c>
      <c r="J164" s="72">
        <v>0</v>
      </c>
      <c r="K164" s="60"/>
    </row>
    <row r="165" spans="1:11" s="63" customFormat="1" x14ac:dyDescent="0.2">
      <c r="A165" s="61">
        <v>1113672021</v>
      </c>
      <c r="B165" s="62">
        <v>87157</v>
      </c>
      <c r="C165" s="63" t="s">
        <v>171</v>
      </c>
      <c r="D165" s="64">
        <v>0</v>
      </c>
      <c r="E165" s="64">
        <v>0</v>
      </c>
      <c r="F165" s="64">
        <v>0</v>
      </c>
      <c r="G165" s="64">
        <v>0</v>
      </c>
      <c r="H165" s="64">
        <v>0</v>
      </c>
      <c r="I165" s="64">
        <v>0</v>
      </c>
      <c r="J165" s="73">
        <v>0</v>
      </c>
      <c r="K165" s="65" t="s">
        <v>209</v>
      </c>
    </row>
    <row r="166" spans="1:11" x14ac:dyDescent="0.2">
      <c r="A166" s="56">
        <v>1114816909</v>
      </c>
      <c r="B166" s="57">
        <v>199977</v>
      </c>
      <c r="C166" s="58" t="s">
        <v>114</v>
      </c>
      <c r="D166" s="59">
        <v>0</v>
      </c>
      <c r="E166" s="59">
        <v>0</v>
      </c>
      <c r="F166" s="59">
        <v>0</v>
      </c>
      <c r="G166" s="59">
        <v>11000</v>
      </c>
      <c r="H166" s="59">
        <v>0</v>
      </c>
      <c r="I166" s="59">
        <v>0</v>
      </c>
      <c r="J166" s="72">
        <v>0</v>
      </c>
      <c r="K166" s="60"/>
    </row>
    <row r="167" spans="1:11" x14ac:dyDescent="0.2">
      <c r="A167" s="56">
        <v>1114828396</v>
      </c>
      <c r="B167" s="57">
        <v>87062</v>
      </c>
      <c r="C167" s="58" t="s">
        <v>195</v>
      </c>
      <c r="D167" s="59">
        <v>0</v>
      </c>
      <c r="E167" s="59">
        <v>0</v>
      </c>
      <c r="F167" s="59">
        <v>0</v>
      </c>
      <c r="G167" s="59">
        <v>11000</v>
      </c>
      <c r="H167" s="59">
        <v>0</v>
      </c>
      <c r="I167" s="59">
        <v>0</v>
      </c>
      <c r="J167" s="72">
        <v>0</v>
      </c>
      <c r="K167" s="60"/>
    </row>
    <row r="168" spans="1:11" x14ac:dyDescent="0.2">
      <c r="A168" s="56">
        <v>1115064779</v>
      </c>
      <c r="B168" s="57">
        <v>190457</v>
      </c>
      <c r="C168" s="58" t="s">
        <v>107</v>
      </c>
      <c r="D168" s="59">
        <v>0</v>
      </c>
      <c r="E168" s="59">
        <v>0</v>
      </c>
      <c r="F168" s="59">
        <v>0</v>
      </c>
      <c r="G168" s="59">
        <v>11000</v>
      </c>
      <c r="H168" s="59">
        <v>0</v>
      </c>
      <c r="I168" s="59">
        <v>0</v>
      </c>
      <c r="J168" s="72">
        <v>0</v>
      </c>
      <c r="K168" s="60"/>
    </row>
    <row r="169" spans="1:11" x14ac:dyDescent="0.2">
      <c r="A169" s="56">
        <v>1115078414</v>
      </c>
      <c r="B169" s="57">
        <v>190661</v>
      </c>
      <c r="C169" s="58" t="s">
        <v>167</v>
      </c>
      <c r="D169" s="59">
        <v>0</v>
      </c>
      <c r="E169" s="59">
        <v>0</v>
      </c>
      <c r="F169" s="59">
        <v>0</v>
      </c>
      <c r="G169" s="59">
        <v>11000</v>
      </c>
      <c r="H169" s="59">
        <v>0</v>
      </c>
      <c r="I169" s="59">
        <v>0</v>
      </c>
      <c r="J169" s="72">
        <v>0</v>
      </c>
      <c r="K169" s="60"/>
    </row>
    <row r="170" spans="1:11" s="78" customFormat="1" x14ac:dyDescent="0.2">
      <c r="A170" s="76">
        <v>1115080701</v>
      </c>
      <c r="B170" s="77">
        <v>87496</v>
      </c>
      <c r="C170" s="78" t="s">
        <v>204</v>
      </c>
      <c r="D170" s="79">
        <v>0</v>
      </c>
      <c r="E170" s="79">
        <v>0</v>
      </c>
      <c r="F170" s="79">
        <v>0</v>
      </c>
      <c r="G170" s="79">
        <v>11000</v>
      </c>
      <c r="H170" s="79">
        <v>0</v>
      </c>
      <c r="I170" s="79">
        <v>0</v>
      </c>
      <c r="J170" s="80">
        <f>176000+11000</f>
        <v>187000</v>
      </c>
      <c r="K170" s="81" t="s">
        <v>205</v>
      </c>
    </row>
    <row r="171" spans="1:11" x14ac:dyDescent="0.2">
      <c r="A171" s="56">
        <v>1116259375</v>
      </c>
      <c r="B171" s="57">
        <v>87495</v>
      </c>
      <c r="C171" s="58" t="s">
        <v>179</v>
      </c>
      <c r="D171" s="59">
        <v>0</v>
      </c>
      <c r="E171" s="59">
        <v>0</v>
      </c>
      <c r="F171" s="59">
        <v>0</v>
      </c>
      <c r="G171" s="59">
        <v>11000</v>
      </c>
      <c r="H171" s="59">
        <v>0</v>
      </c>
      <c r="I171" s="59">
        <v>0</v>
      </c>
      <c r="J171" s="72">
        <v>0</v>
      </c>
      <c r="K171" s="60"/>
    </row>
    <row r="172" spans="1:11" x14ac:dyDescent="0.2">
      <c r="A172" s="56">
        <v>1121839172</v>
      </c>
      <c r="B172" s="57">
        <v>190510</v>
      </c>
      <c r="C172" s="58" t="s">
        <v>142</v>
      </c>
      <c r="D172" s="59">
        <v>0</v>
      </c>
      <c r="E172" s="59">
        <v>0</v>
      </c>
      <c r="F172" s="59">
        <v>0</v>
      </c>
      <c r="G172" s="59">
        <v>11000</v>
      </c>
      <c r="H172" s="59">
        <v>0</v>
      </c>
      <c r="I172" s="59">
        <v>0</v>
      </c>
      <c r="J172" s="72">
        <v>0</v>
      </c>
      <c r="K172" s="60"/>
    </row>
    <row r="173" spans="1:11" x14ac:dyDescent="0.2">
      <c r="A173" s="56">
        <v>1130587503</v>
      </c>
      <c r="B173" s="57">
        <v>190756</v>
      </c>
      <c r="C173" s="58" t="s">
        <v>178</v>
      </c>
      <c r="D173" s="59">
        <v>0</v>
      </c>
      <c r="E173" s="59">
        <v>0</v>
      </c>
      <c r="F173" s="59">
        <v>0</v>
      </c>
      <c r="G173" s="59">
        <v>11000</v>
      </c>
      <c r="H173" s="59">
        <v>0</v>
      </c>
      <c r="I173" s="59">
        <v>0</v>
      </c>
      <c r="J173" s="72">
        <v>0</v>
      </c>
      <c r="K173" s="60"/>
    </row>
    <row r="174" spans="1:11" x14ac:dyDescent="0.2">
      <c r="A174" s="56">
        <v>1130620908</v>
      </c>
      <c r="B174" s="57">
        <v>190620</v>
      </c>
      <c r="C174" s="58" t="s">
        <v>149</v>
      </c>
      <c r="D174" s="59">
        <v>0</v>
      </c>
      <c r="E174" s="59">
        <v>0</v>
      </c>
      <c r="F174" s="59">
        <v>0</v>
      </c>
      <c r="G174" s="59">
        <v>11000</v>
      </c>
      <c r="H174" s="59">
        <v>0</v>
      </c>
      <c r="I174" s="59">
        <v>0</v>
      </c>
      <c r="J174" s="72">
        <v>0</v>
      </c>
      <c r="K174" s="60"/>
    </row>
    <row r="175" spans="1:11" x14ac:dyDescent="0.2">
      <c r="A175" s="56">
        <v>1130621923</v>
      </c>
      <c r="B175" s="57">
        <v>190532</v>
      </c>
      <c r="C175" s="58" t="s">
        <v>143</v>
      </c>
      <c r="D175" s="59">
        <v>0</v>
      </c>
      <c r="E175" s="59">
        <v>0</v>
      </c>
      <c r="F175" s="59">
        <v>0</v>
      </c>
      <c r="G175" s="59">
        <v>11000</v>
      </c>
      <c r="H175" s="59">
        <v>0</v>
      </c>
      <c r="I175" s="59">
        <v>0</v>
      </c>
      <c r="J175" s="72">
        <v>0</v>
      </c>
      <c r="K175" s="60"/>
    </row>
    <row r="176" spans="1:11" x14ac:dyDescent="0.2">
      <c r="A176" s="56">
        <v>1130641004</v>
      </c>
      <c r="B176" s="57">
        <v>190674</v>
      </c>
      <c r="C176" s="58" t="s">
        <v>172</v>
      </c>
      <c r="D176" s="59">
        <v>0</v>
      </c>
      <c r="E176" s="59">
        <v>0</v>
      </c>
      <c r="F176" s="59">
        <v>0</v>
      </c>
      <c r="G176" s="59">
        <v>11000</v>
      </c>
      <c r="H176" s="59">
        <v>0</v>
      </c>
      <c r="I176" s="59">
        <v>0</v>
      </c>
      <c r="J176" s="72">
        <v>0</v>
      </c>
      <c r="K176" s="60"/>
    </row>
    <row r="177" spans="1:11" x14ac:dyDescent="0.2">
      <c r="A177" s="56">
        <v>1143835223</v>
      </c>
      <c r="B177" s="57">
        <v>190773</v>
      </c>
      <c r="C177" s="58" t="s">
        <v>194</v>
      </c>
      <c r="D177" s="59">
        <v>75000</v>
      </c>
      <c r="E177" s="59">
        <v>0</v>
      </c>
      <c r="F177" s="59">
        <v>4950</v>
      </c>
      <c r="G177" s="59">
        <v>11000</v>
      </c>
      <c r="H177" s="59">
        <v>525000</v>
      </c>
      <c r="I177" s="59">
        <v>0</v>
      </c>
      <c r="J177" s="72">
        <v>0</v>
      </c>
      <c r="K177" s="60"/>
    </row>
    <row r="178" spans="1:11" x14ac:dyDescent="0.2">
      <c r="A178" s="56">
        <v>1144027183</v>
      </c>
      <c r="B178" s="57">
        <v>190471</v>
      </c>
      <c r="C178" s="58" t="s">
        <v>152</v>
      </c>
      <c r="D178" s="59">
        <v>0</v>
      </c>
      <c r="E178" s="59">
        <v>0</v>
      </c>
      <c r="F178" s="59">
        <v>0</v>
      </c>
      <c r="G178" s="59">
        <v>11000</v>
      </c>
      <c r="H178" s="59">
        <v>0</v>
      </c>
      <c r="I178" s="59">
        <v>0</v>
      </c>
      <c r="J178" s="72">
        <v>0</v>
      </c>
      <c r="K178" s="60"/>
    </row>
    <row r="179" spans="1:11" x14ac:dyDescent="0.2">
      <c r="A179" s="56">
        <v>1144047327</v>
      </c>
      <c r="B179" s="57">
        <v>190595</v>
      </c>
      <c r="C179" s="58" t="s">
        <v>144</v>
      </c>
      <c r="D179" s="59">
        <v>0</v>
      </c>
      <c r="E179" s="59">
        <v>0</v>
      </c>
      <c r="F179" s="59">
        <v>0</v>
      </c>
      <c r="G179" s="59">
        <v>11000</v>
      </c>
      <c r="H179" s="59">
        <v>0</v>
      </c>
      <c r="I179" s="59">
        <v>0</v>
      </c>
      <c r="J179" s="72">
        <v>0</v>
      </c>
      <c r="K179" s="60"/>
    </row>
    <row r="180" spans="1:11" x14ac:dyDescent="0.2">
      <c r="A180" s="56">
        <v>1151934851</v>
      </c>
      <c r="B180" s="57">
        <v>190643</v>
      </c>
      <c r="C180" s="58" t="s">
        <v>153</v>
      </c>
      <c r="D180" s="59">
        <v>0</v>
      </c>
      <c r="E180" s="59">
        <v>0</v>
      </c>
      <c r="F180" s="59">
        <v>0</v>
      </c>
      <c r="G180" s="59">
        <v>11000</v>
      </c>
      <c r="H180" s="59">
        <v>0</v>
      </c>
      <c r="I180" s="59">
        <v>0</v>
      </c>
      <c r="J180" s="72">
        <v>0</v>
      </c>
      <c r="K180" s="60"/>
    </row>
    <row r="181" spans="1:11" x14ac:dyDescent="0.2">
      <c r="A181" s="56">
        <v>1151940506</v>
      </c>
      <c r="B181" s="57">
        <v>190511</v>
      </c>
      <c r="C181" s="58" t="s">
        <v>125</v>
      </c>
      <c r="D181" s="59">
        <v>0</v>
      </c>
      <c r="E181" s="59">
        <v>0</v>
      </c>
      <c r="F181" s="59">
        <v>0</v>
      </c>
      <c r="G181" s="59">
        <v>11000</v>
      </c>
      <c r="H181" s="59">
        <v>0</v>
      </c>
      <c r="I181" s="59">
        <v>0</v>
      </c>
      <c r="J181" s="72">
        <v>0</v>
      </c>
      <c r="K181" s="60"/>
    </row>
    <row r="182" spans="1:11" x14ac:dyDescent="0.2">
      <c r="A182" s="56">
        <v>1151959088</v>
      </c>
      <c r="B182" s="57">
        <v>190769</v>
      </c>
      <c r="C182" s="58" t="s">
        <v>190</v>
      </c>
      <c r="D182" s="59">
        <v>0</v>
      </c>
      <c r="E182" s="59">
        <v>0</v>
      </c>
      <c r="F182" s="59">
        <v>0</v>
      </c>
      <c r="G182" s="59">
        <v>11000</v>
      </c>
      <c r="H182" s="59">
        <v>0</v>
      </c>
      <c r="I182" s="59">
        <v>0</v>
      </c>
      <c r="J182" s="72">
        <v>0</v>
      </c>
      <c r="K182" s="60"/>
    </row>
    <row r="183" spans="1:11" x14ac:dyDescent="0.2">
      <c r="K183" s="60"/>
    </row>
  </sheetData>
  <sheetProtection password="DD9E" sheet="1" objects="1" scenarios="1" formatCells="0" formatColumns="0"/>
  <autoFilter ref="A5:J182" xr:uid="{00000000-0009-0000-0000-000001000000}"/>
  <sortState xmlns:xlrd2="http://schemas.microsoft.com/office/spreadsheetml/2017/richdata2" ref="A6:J200">
    <sortCondition ref="A6:A200"/>
  </sortState>
  <phoneticPr fontId="1" type="noConversion"/>
  <printOptions horizontalCentered="1"/>
  <pageMargins left="0.5083333333333333" right="0.58680555555555558" top="0.5083333333333333" bottom="0.58680555555555558" header="0" footer="0"/>
  <pageSetup scale="58" firstPageNumber="6" orientation="portrait" r:id="rId1"/>
  <headerFooter alignWithMargins="0">
    <oddFooter>&amp;D&amp;"Arial"&amp;12&amp;F  &amp;H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CONSULTA</vt:lpstr>
      <vt:lpstr>plantilla</vt:lpstr>
      <vt:lpstr>CONSULTA!Área_de_impresión</vt:lpstr>
      <vt:lpstr>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Lucia Vidal</dc:creator>
  <cp:lastModifiedBy>usuario</cp:lastModifiedBy>
  <cp:lastPrinted>2018-07-31T14:42:11Z</cp:lastPrinted>
  <dcterms:created xsi:type="dcterms:W3CDTF">2011-01-16T16:14:10Z</dcterms:created>
  <dcterms:modified xsi:type="dcterms:W3CDTF">2020-12-31T21:20:17Z</dcterms:modified>
</cp:coreProperties>
</file>